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umcc\OneDrive - DNV GL\PC Data\Documents\Support\$$$_Documentation and demo material\Campbell and coupled modes\"/>
    </mc:Choice>
  </mc:AlternateContent>
  <xr:revisionPtr revIDLastSave="242" documentId="8_{576F01BB-8781-41B3-A8D5-94B42D3BD60A}" xr6:coauthVersionLast="45" xr6:coauthVersionMax="45" xr10:uidLastSave="{BEDD798E-C1CA-4FFB-89EF-1ABBDA363C55}"/>
  <bookViews>
    <workbookView xWindow="-120" yWindow="-120" windowWidth="29040" windowHeight="15840" activeTab="1" xr2:uid="{5ACB8B47-78F1-41B0-8676-F1AE957E093A}"/>
  </bookViews>
  <sheets>
    <sheet name="Sheet1" sheetId="1" r:id="rId1"/>
    <sheet name="CM &quot;Tower mode 1&quot;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" i="2" l="1"/>
  <c r="D4" i="2" s="1"/>
  <c r="B4" i="2" l="1"/>
  <c r="C4" i="2"/>
  <c r="C6" i="2" s="1"/>
  <c r="O3" i="2"/>
  <c r="L3" i="1"/>
  <c r="C5" i="1" s="1"/>
  <c r="L12" i="1" s="1"/>
  <c r="D6" i="2"/>
  <c r="B6" i="2"/>
  <c r="C6" i="1"/>
  <c r="M12" i="1" l="1"/>
  <c r="N12" i="1" l="1"/>
  <c r="O12" i="1"/>
  <c r="P12" i="1"/>
  <c r="Q12" i="1"/>
  <c r="R12" i="1"/>
  <c r="S12" i="1"/>
  <c r="D5" i="1"/>
  <c r="E5" i="1"/>
  <c r="F5" i="1"/>
  <c r="G5" i="1"/>
  <c r="H5" i="1"/>
  <c r="I5" i="1"/>
  <c r="J5" i="1"/>
  <c r="B5" i="1"/>
  <c r="D6" i="1"/>
  <c r="E6" i="1"/>
  <c r="F6" i="1"/>
  <c r="G6" i="1"/>
  <c r="H6" i="1"/>
  <c r="I6" i="1"/>
  <c r="J6" i="1"/>
  <c r="B6" i="1"/>
  <c r="P13" i="1" l="1"/>
  <c r="L13" i="1"/>
  <c r="M16" i="1"/>
  <c r="O14" i="1"/>
  <c r="L14" i="1"/>
  <c r="R11" i="1"/>
  <c r="L11" i="1"/>
  <c r="L20" i="1" s="1"/>
  <c r="N11" i="1"/>
  <c r="N15" i="1"/>
  <c r="N14" i="1"/>
  <c r="M15" i="1"/>
  <c r="M14" i="1"/>
  <c r="P16" i="1"/>
  <c r="R14" i="1"/>
  <c r="Q15" i="1"/>
  <c r="P11" i="1"/>
  <c r="Q14" i="1"/>
  <c r="P15" i="1"/>
  <c r="S11" i="1"/>
  <c r="O11" i="1"/>
  <c r="O16" i="1"/>
  <c r="L15" i="1"/>
  <c r="Q13" i="1"/>
  <c r="Q20" i="1" s="1"/>
  <c r="M13" i="1"/>
  <c r="P14" i="1"/>
  <c r="S15" i="1"/>
  <c r="O15" i="1"/>
  <c r="R16" i="1"/>
  <c r="N16" i="1"/>
  <c r="S13" i="1"/>
  <c r="O13" i="1"/>
  <c r="M11" i="1"/>
  <c r="M20" i="1" s="1"/>
  <c r="L16" i="1"/>
  <c r="R13" i="1"/>
  <c r="N13" i="1"/>
  <c r="S16" i="1"/>
  <c r="Q11" i="1"/>
  <c r="S14" i="1"/>
  <c r="R15" i="1"/>
  <c r="Q16" i="1"/>
  <c r="R20" i="1" l="1"/>
  <c r="S20" i="1"/>
  <c r="P20" i="1"/>
  <c r="O20" i="1"/>
  <c r="N20" i="1"/>
  <c r="D5" i="2" l="1"/>
  <c r="C5" i="2"/>
  <c r="B5" i="2"/>
  <c r="O11" i="2" l="1"/>
  <c r="P41" i="2"/>
  <c r="V17" i="2"/>
  <c r="Y17" i="2"/>
  <c r="R23" i="2"/>
  <c r="P29" i="2"/>
  <c r="V41" i="2"/>
  <c r="X17" i="2"/>
  <c r="X20" i="2" s="1"/>
  <c r="Q23" i="2"/>
  <c r="X35" i="2"/>
  <c r="U41" i="2"/>
  <c r="T17" i="2"/>
  <c r="O23" i="2"/>
  <c r="V29" i="2"/>
  <c r="O41" i="2"/>
  <c r="Q41" i="2"/>
  <c r="W17" i="2"/>
  <c r="R29" i="2"/>
  <c r="X41" i="2"/>
  <c r="Q29" i="2"/>
  <c r="Q32" i="2" s="1"/>
  <c r="Q35" i="2"/>
  <c r="O35" i="2"/>
  <c r="O17" i="2"/>
  <c r="W23" i="2"/>
  <c r="U29" i="2"/>
  <c r="U17" i="2"/>
  <c r="O29" i="2"/>
  <c r="Y35" i="2"/>
  <c r="R41" i="2"/>
  <c r="R17" i="2"/>
  <c r="W29" i="2"/>
  <c r="T35" i="2"/>
  <c r="X23" i="2"/>
  <c r="V23" i="2"/>
  <c r="S41" i="2"/>
  <c r="Y41" i="2"/>
  <c r="S35" i="2"/>
  <c r="S23" i="2"/>
  <c r="P17" i="2"/>
  <c r="Q17" i="2"/>
  <c r="Q20" i="2" s="1"/>
  <c r="X29" i="2"/>
  <c r="U35" i="2"/>
  <c r="R35" i="2"/>
  <c r="Y23" i="2"/>
  <c r="S29" i="2"/>
  <c r="P35" i="2"/>
  <c r="V35" i="2"/>
  <c r="S17" i="2"/>
  <c r="S20" i="2" s="1"/>
  <c r="T23" i="2"/>
  <c r="W35" i="2"/>
  <c r="T41" i="2"/>
  <c r="Y29" i="2"/>
  <c r="Y32" i="2" s="1"/>
  <c r="T29" i="2"/>
  <c r="U23" i="2"/>
  <c r="W41" i="2"/>
  <c r="P23" i="2"/>
  <c r="P26" i="2" s="1"/>
  <c r="O12" i="2"/>
  <c r="U18" i="2"/>
  <c r="S24" i="2"/>
  <c r="O36" i="2"/>
  <c r="U42" i="2"/>
  <c r="X18" i="2"/>
  <c r="R24" i="2"/>
  <c r="V36" i="2"/>
  <c r="P42" i="2"/>
  <c r="O18" i="2"/>
  <c r="U24" i="2"/>
  <c r="S30" i="2"/>
  <c r="O42" i="2"/>
  <c r="T12" i="2"/>
  <c r="X24" i="2"/>
  <c r="R30" i="2"/>
  <c r="V42" i="2"/>
  <c r="Y42" i="2"/>
  <c r="P30" i="2"/>
  <c r="Q12" i="2"/>
  <c r="X12" i="2"/>
  <c r="V30" i="2"/>
  <c r="R42" i="2"/>
  <c r="W12" i="2"/>
  <c r="Q18" i="2"/>
  <c r="Y30" i="2"/>
  <c r="W36" i="2"/>
  <c r="Q42" i="2"/>
  <c r="T18" i="2"/>
  <c r="X30" i="2"/>
  <c r="R36" i="2"/>
  <c r="Y12" i="2"/>
  <c r="W18" i="2"/>
  <c r="Q24" i="2"/>
  <c r="Y36" i="2"/>
  <c r="W42" i="2"/>
  <c r="P12" i="2"/>
  <c r="T24" i="2"/>
  <c r="X36" i="2"/>
  <c r="W24" i="2"/>
  <c r="R12" i="2"/>
  <c r="T42" i="2"/>
  <c r="W30" i="2"/>
  <c r="P36" i="2"/>
  <c r="S12" i="2"/>
  <c r="O24" i="2"/>
  <c r="U30" i="2"/>
  <c r="S36" i="2"/>
  <c r="V12" i="2"/>
  <c r="P18" i="2"/>
  <c r="T30" i="2"/>
  <c r="X42" i="2"/>
  <c r="U12" i="2"/>
  <c r="S18" i="2"/>
  <c r="O30" i="2"/>
  <c r="U36" i="2"/>
  <c r="S42" i="2"/>
  <c r="V18" i="2"/>
  <c r="P24" i="2"/>
  <c r="T36" i="2"/>
  <c r="Y18" i="2"/>
  <c r="Q30" i="2"/>
  <c r="V24" i="2"/>
  <c r="Y24" i="2"/>
  <c r="Q36" i="2"/>
  <c r="R18" i="2"/>
  <c r="T13" i="2"/>
  <c r="O25" i="2"/>
  <c r="U31" i="2"/>
  <c r="P37" i="2"/>
  <c r="S13" i="2"/>
  <c r="Y25" i="2"/>
  <c r="T31" i="2"/>
  <c r="O43" i="2"/>
  <c r="V13" i="2"/>
  <c r="P19" i="2"/>
  <c r="W31" i="2"/>
  <c r="R37" i="2"/>
  <c r="Y13" i="2"/>
  <c r="T19" i="2"/>
  <c r="O31" i="2"/>
  <c r="U37" i="2"/>
  <c r="W13" i="2"/>
  <c r="S37" i="2"/>
  <c r="U19" i="2"/>
  <c r="V37" i="2"/>
  <c r="R25" i="2"/>
  <c r="T43" i="2"/>
  <c r="P13" i="2"/>
  <c r="U25" i="2"/>
  <c r="Q31" i="2"/>
  <c r="W43" i="2"/>
  <c r="O19" i="2"/>
  <c r="T25" i="2"/>
  <c r="P31" i="2"/>
  <c r="V43" i="2"/>
  <c r="R13" i="2"/>
  <c r="W25" i="2"/>
  <c r="S31" i="2"/>
  <c r="Y43" i="2"/>
  <c r="U13" i="2"/>
  <c r="Q19" i="2"/>
  <c r="V31" i="2"/>
  <c r="Q37" i="2"/>
  <c r="T37" i="2"/>
  <c r="X19" i="2"/>
  <c r="P43" i="2"/>
  <c r="W19" i="2"/>
  <c r="W20" i="2" s="1"/>
  <c r="Q25" i="2"/>
  <c r="Q26" i="2" s="1"/>
  <c r="X37" i="2"/>
  <c r="S43" i="2"/>
  <c r="V19" i="2"/>
  <c r="P25" i="2"/>
  <c r="W37" i="2"/>
  <c r="R43" i="2"/>
  <c r="Y19" i="2"/>
  <c r="S25" i="2"/>
  <c r="O37" i="2"/>
  <c r="U43" i="2"/>
  <c r="Q13" i="2"/>
  <c r="V25" i="2"/>
  <c r="R31" i="2"/>
  <c r="X43" i="2"/>
  <c r="X13" i="2"/>
  <c r="S19" i="2"/>
  <c r="Y31" i="2"/>
  <c r="R19" i="2"/>
  <c r="X31" i="2"/>
  <c r="O13" i="2"/>
  <c r="X25" i="2"/>
  <c r="Q43" i="2"/>
  <c r="Y37" i="2"/>
  <c r="P11" i="2"/>
  <c r="T11" i="2"/>
  <c r="X11" i="2"/>
  <c r="Q11" i="2"/>
  <c r="U11" i="2"/>
  <c r="U14" i="2" s="1"/>
  <c r="Y11" i="2"/>
  <c r="W11" i="2"/>
  <c r="R11" i="2"/>
  <c r="R14" i="2" s="1"/>
  <c r="V11" i="2"/>
  <c r="S11" i="2"/>
  <c r="O32" i="2" l="1"/>
  <c r="S14" i="2"/>
  <c r="T38" i="2"/>
  <c r="W26" i="2"/>
  <c r="T20" i="2"/>
  <c r="Y20" i="2"/>
  <c r="W44" i="2"/>
  <c r="T44" i="2"/>
  <c r="V38" i="2"/>
  <c r="R38" i="2"/>
  <c r="P20" i="2"/>
  <c r="S44" i="2"/>
  <c r="W32" i="2"/>
  <c r="O20" i="2"/>
  <c r="X44" i="2"/>
  <c r="O44" i="2"/>
  <c r="U44" i="2"/>
  <c r="V44" i="2"/>
  <c r="V20" i="2"/>
  <c r="Y26" i="2"/>
  <c r="Q44" i="2"/>
  <c r="U26" i="2"/>
  <c r="W38" i="2"/>
  <c r="P38" i="2"/>
  <c r="U38" i="2"/>
  <c r="S26" i="2"/>
  <c r="V26" i="2"/>
  <c r="R20" i="2"/>
  <c r="U20" i="2"/>
  <c r="O38" i="2"/>
  <c r="R32" i="2"/>
  <c r="V32" i="2"/>
  <c r="X38" i="2"/>
  <c r="P32" i="2"/>
  <c r="Y44" i="2"/>
  <c r="Y38" i="2"/>
  <c r="P44" i="2"/>
  <c r="T32" i="2"/>
  <c r="T26" i="2"/>
  <c r="S32" i="2"/>
  <c r="X32" i="2"/>
  <c r="S38" i="2"/>
  <c r="X26" i="2"/>
  <c r="R44" i="2"/>
  <c r="U32" i="2"/>
  <c r="Q38" i="2"/>
  <c r="O26" i="2"/>
  <c r="R26" i="2"/>
  <c r="T14" i="2"/>
  <c r="Q14" i="2"/>
  <c r="P14" i="2"/>
  <c r="W14" i="2"/>
  <c r="O14" i="2"/>
  <c r="V14" i="2"/>
  <c r="Y14" i="2"/>
  <c r="X14" i="2"/>
</calcChain>
</file>

<file path=xl/sharedStrings.xml><?xml version="1.0" encoding="utf-8"?>
<sst xmlns="http://schemas.openxmlformats.org/spreadsheetml/2006/main" count="110" uniqueCount="57">
  <si>
    <t>MAG</t>
  </si>
  <si>
    <t>PHASE</t>
  </si>
  <si>
    <t>Uncoupled Mode  1, 1st side-side mode:</t>
  </si>
  <si>
    <t xml:space="preserve">x deflection: </t>
  </si>
  <si>
    <t xml:space="preserve">y deflection: </t>
  </si>
  <si>
    <t xml:space="preserve">z deflection: </t>
  </si>
  <si>
    <t xml:space="preserve">x rotation  : </t>
  </si>
  <si>
    <t xml:space="preserve">y rotation  : </t>
  </si>
  <si>
    <t xml:space="preserve">z rotation  : </t>
  </si>
  <si>
    <t>Uncoupled Mode  2, 1st fore-aft mode:</t>
  </si>
  <si>
    <t>Uncoupled Mode  3, 2nd fore-aft mode:</t>
  </si>
  <si>
    <t>Uncoupled Mode  4, 2nd side-side mode:</t>
  </si>
  <si>
    <t>Uncoupled Mode  5, 3rd side-side mode:</t>
  </si>
  <si>
    <t>Uncoupled Mode  6, 3rd fore-aft mode:</t>
  </si>
  <si>
    <t>cos phase</t>
  </si>
  <si>
    <t>Contributions</t>
  </si>
  <si>
    <t>(The remaining three uncoupled modes are blade ones)</t>
  </si>
  <si>
    <t>EXAMPLE: 4th coupled mode, x-deflection. Each row is an uncoupled mode shape, scaled by MAG and cos(PHASE)</t>
  </si>
  <si>
    <t>U.C.M.</t>
  </si>
  <si>
    <t>TOTAL:</t>
  </si>
  <si>
    <t>Normalised MAG</t>
  </si>
  <si>
    <t>Blade modes - ignore these, as they don't contribute to tower coupled modes in this case</t>
  </si>
  <si>
    <t>Imported from campb.$01 file:    4th coupled mode - "Tower 1st fore-aft mode"</t>
  </si>
  <si>
    <t>Tower stations Z-values:</t>
  </si>
  <si>
    <t>Imported from campb.$VE file:  Uncoupled mode (U.C.M.) shapes</t>
  </si>
  <si>
    <t>MD032</t>
  </si>
  <si>
    <t>MD033</t>
  </si>
  <si>
    <t>MD034</t>
  </si>
  <si>
    <t>MD035</t>
  </si>
  <si>
    <t>MD036</t>
  </si>
  <si>
    <t>EXAMPLE: 2nd  coupled mode - "Tower Mode 1". Each row is an uncoupled mode shape, scaled by MAG and cos(PHASE)</t>
  </si>
  <si>
    <t>x translation:</t>
  </si>
  <si>
    <t>Node----&gt;</t>
  </si>
  <si>
    <t>MD011 (UCM 1, x translation)</t>
  </si>
  <si>
    <t>MD012 (UCM 1, y translation)</t>
  </si>
  <si>
    <t>MD013 (UCM 1, z translation)</t>
  </si>
  <si>
    <t>MD014 (UCM 1, x rotation)</t>
  </si>
  <si>
    <t>MD016 (UCM 1, z rotation)</t>
  </si>
  <si>
    <t>MD015 (UCM 1, y rotation)</t>
  </si>
  <si>
    <t>MD021 (UCM 2, x translation)</t>
  </si>
  <si>
    <t>MD022 (UCM 2, y translation)</t>
  </si>
  <si>
    <t>MD023 (UCM 2, z translation)</t>
  </si>
  <si>
    <t>MD024 (UCM 2, x rotation)</t>
  </si>
  <si>
    <t>MD025 (UCM 2, y rotation)</t>
  </si>
  <si>
    <t>MD026 (UCM 2, z rotation)</t>
  </si>
  <si>
    <t>MD031 etc.</t>
  </si>
  <si>
    <t>TOTAL</t>
  </si>
  <si>
    <t>Nodes 1-11:</t>
  </si>
  <si>
    <t>y translation:</t>
  </si>
  <si>
    <t>Imported from DTBLADED.IN file:  Uncoupled mode (U.C.M.) shapes, tower only</t>
  </si>
  <si>
    <t>z translation:</t>
  </si>
  <si>
    <t>x rotation:</t>
  </si>
  <si>
    <t>y rotation:</t>
  </si>
  <si>
    <t>z rotation:</t>
  </si>
  <si>
    <t>Phase offset (deg):</t>
  </si>
  <si>
    <t xml:space="preserve">(rad): </t>
  </si>
  <si>
    <t>Imported from campbell.$01 file:    2nd coupled mode - "Tower mode 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</si>
</sst>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1" fontId="0" fillId="0" borderId="0" xfId="0" applyNumberFormat="1"/>
    <xf numFmtId="11" fontId="0" fillId="0" borderId="1" xfId="0" applyNumberFormat="1" applyBorder="1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0" fontId="2" fillId="3" borderId="0" xfId="0" applyFont="1" applyFill="1"/>
    <xf numFmtId="0" fontId="0" fillId="4" borderId="0" xfId="0" applyFill="1"/>
    <xf numFmtId="11" fontId="0" fillId="4" borderId="0" xfId="0" applyNumberFormat="1" applyFill="1"/>
    <xf numFmtId="0" fontId="1" fillId="4" borderId="0" xfId="0" applyFont="1" applyFill="1"/>
    <xf numFmtId="0" fontId="2" fillId="4" borderId="0" xfId="0" applyFont="1" applyFill="1"/>
    <xf numFmtId="11" fontId="1" fillId="3" borderId="0" xfId="0" applyNumberFormat="1" applyFont="1" applyFill="1"/>
    <xf numFmtId="0" fontId="0" fillId="0" borderId="0" xfId="0" applyFill="1"/>
    <xf numFmtId="1" fontId="1" fillId="0" borderId="0" xfId="0" applyNumberFormat="1" applyFont="1"/>
    <xf numFmtId="11" fontId="0" fillId="3" borderId="0" xfId="0" applyNumberFormat="1" applyFill="1"/>
    <xf numFmtId="11" fontId="1" fillId="0" borderId="0" xfId="0" applyNumberFormat="1" applyFont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4th coupled mode shape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Sheet1!$L$10:$S$10</c:f>
              <c:numCache>
                <c:formatCode>General</c:formatCode>
                <c:ptCount val="8"/>
                <c:pt idx="0">
                  <c:v>-15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15</c:v>
                </c:pt>
                <c:pt idx="5">
                  <c:v>35</c:v>
                </c:pt>
                <c:pt idx="6">
                  <c:v>50</c:v>
                </c:pt>
                <c:pt idx="7">
                  <c:v>60</c:v>
                </c:pt>
              </c:numCache>
            </c:numRef>
          </c:xVal>
          <c:yVal>
            <c:numRef>
              <c:f>Sheet1!$L$20:$S$20</c:f>
              <c:numCache>
                <c:formatCode>0.00E+00</c:formatCode>
                <c:ptCount val="8"/>
                <c:pt idx="0">
                  <c:v>0</c:v>
                </c:pt>
                <c:pt idx="1">
                  <c:v>-6.9912580179906102E-5</c:v>
                </c:pt>
                <c:pt idx="2">
                  <c:v>-1.597182261005748E-4</c:v>
                </c:pt>
                <c:pt idx="3">
                  <c:v>-2.881179063533917E-4</c:v>
                </c:pt>
                <c:pt idx="4">
                  <c:v>-6.6859118242766169E-4</c:v>
                </c:pt>
                <c:pt idx="5">
                  <c:v>-1.9660071287133686E-3</c:v>
                </c:pt>
                <c:pt idx="6">
                  <c:v>-3.3966309954262157E-3</c:v>
                </c:pt>
                <c:pt idx="7">
                  <c:v>-4.4570134481265568E-3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43-4137-AEAD-0BA6098AB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126000"/>
        <c:axId val="943126328"/>
      </c:scatterChart>
      <c:valAx>
        <c:axId val="94312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126328"/>
        <c:crosses val="autoZero"/>
        <c:crossBetween val="midCat"/>
      </c:valAx>
      <c:valAx>
        <c:axId val="94312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126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581025</xdr:colOff>
      <xdr:row>21</xdr:row>
      <xdr:rowOff>152400</xdr:rowOff>
    </xdr:from>
    <xdr:to>
      <xdr:col>21</xdr:col>
      <xdr:colOff>276225</xdr:colOff>
      <xdr:row>38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974F99-6FEB-441A-AB32-0F7001A5C3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352425</xdr:colOff>
      <xdr:row>3</xdr:row>
      <xdr:rowOff>104775</xdr:rowOff>
    </xdr:from>
    <xdr:to>
      <xdr:col>26</xdr:col>
      <xdr:colOff>495300</xdr:colOff>
      <xdr:row>7</xdr:row>
      <xdr:rowOff>0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BCB8B52D-F1DF-45DC-BA15-28E8F8ADF1AD}"/>
            </a:ext>
          </a:extLst>
        </xdr:cNvPr>
        <xdr:cNvSpPr/>
      </xdr:nvSpPr>
      <xdr:spPr>
        <a:xfrm>
          <a:off x="11439525" y="676275"/>
          <a:ext cx="6238875" cy="657225"/>
        </a:xfrm>
        <a:prstGeom prst="wedgeRectCallout">
          <a:avLst>
            <a:gd name="adj1" fmla="val -32036"/>
            <a:gd name="adj2" fmla="val -101225"/>
          </a:avLst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 b="1">
              <a:solidFill>
                <a:sysClr val="windowText" lastClr="000000"/>
              </a:solidFill>
            </a:rPr>
            <a:t>You can "animate" the coupled mode shapes by altering this phase</a:t>
          </a:r>
          <a:r>
            <a:rPr lang="en-GB" sz="1100" b="1" baseline="0">
              <a:solidFill>
                <a:sysClr val="windowText" lastClr="000000"/>
              </a:solidFill>
            </a:rPr>
            <a:t> offset, e.g. in steps of 10 degrees from 0 to 360. (Could use an Excel table to help this process). This will show how the coupled modes change over time.</a:t>
          </a:r>
          <a:endParaRPr lang="en-GB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73B7F-3CC5-434D-B0A7-E40A08D84D30}">
  <dimension ref="A1:AB58"/>
  <sheetViews>
    <sheetView workbookViewId="0">
      <selection activeCell="L14" sqref="L14"/>
    </sheetView>
  </sheetViews>
  <sheetFormatPr defaultRowHeight="15" x14ac:dyDescent="0.25"/>
  <cols>
    <col min="1" max="1" width="16.5703125" customWidth="1"/>
  </cols>
  <sheetData>
    <row r="1" spans="1:19" x14ac:dyDescent="0.25">
      <c r="A1" s="10" t="s">
        <v>22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9" x14ac:dyDescent="0.25">
      <c r="A2" s="8" t="s">
        <v>15</v>
      </c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/>
      <c r="L2" s="8"/>
    </row>
    <row r="3" spans="1:19" x14ac:dyDescent="0.25">
      <c r="A3" s="8" t="s">
        <v>0</v>
      </c>
      <c r="B3" s="8">
        <v>0</v>
      </c>
      <c r="C3" s="8">
        <v>0.99968999999999997</v>
      </c>
      <c r="D3" s="8">
        <v>2.4612200000000001E-2</v>
      </c>
      <c r="E3" s="8">
        <v>0</v>
      </c>
      <c r="F3" s="8">
        <v>0</v>
      </c>
      <c r="G3" s="8">
        <v>3.8010499999999998E-3</v>
      </c>
      <c r="H3" s="8">
        <v>0</v>
      </c>
      <c r="I3" s="8">
        <v>0</v>
      </c>
      <c r="J3" s="8">
        <v>0</v>
      </c>
      <c r="K3" s="9" t="s">
        <v>19</v>
      </c>
      <c r="L3" s="9">
        <f>SUM(B3:J3)</f>
        <v>1.02810325</v>
      </c>
    </row>
    <row r="4" spans="1:19" x14ac:dyDescent="0.25">
      <c r="A4" s="8" t="s">
        <v>1</v>
      </c>
      <c r="B4" s="8">
        <v>0</v>
      </c>
      <c r="C4" s="8">
        <v>-1.57538</v>
      </c>
      <c r="D4" s="8">
        <v>-1.56796</v>
      </c>
      <c r="E4" s="8">
        <v>0</v>
      </c>
      <c r="F4" s="8">
        <v>0</v>
      </c>
      <c r="G4" s="8">
        <v>1.57376</v>
      </c>
      <c r="H4" s="8">
        <v>0</v>
      </c>
      <c r="I4" s="8">
        <v>0</v>
      </c>
      <c r="J4" s="8">
        <v>0</v>
      </c>
      <c r="K4" s="8"/>
      <c r="L4" s="8"/>
    </row>
    <row r="5" spans="1:19" x14ac:dyDescent="0.25">
      <c r="A5" s="8" t="s">
        <v>20</v>
      </c>
      <c r="B5" s="8">
        <f>B3/$L$3</f>
        <v>0</v>
      </c>
      <c r="C5" s="8">
        <f>C3/$L$3</f>
        <v>0.97236342750594351</v>
      </c>
      <c r="D5" s="8">
        <f t="shared" ref="D5:J5" si="0">D3/$L$3</f>
        <v>2.3939424372017109E-2</v>
      </c>
      <c r="E5" s="8">
        <f t="shared" si="0"/>
        <v>0</v>
      </c>
      <c r="F5" s="8">
        <f t="shared" si="0"/>
        <v>0</v>
      </c>
      <c r="G5" s="8">
        <f t="shared" si="0"/>
        <v>3.6971481220392987E-3</v>
      </c>
      <c r="H5" s="8">
        <f t="shared" si="0"/>
        <v>0</v>
      </c>
      <c r="I5" s="8">
        <f t="shared" si="0"/>
        <v>0</v>
      </c>
      <c r="J5" s="8">
        <f t="shared" si="0"/>
        <v>0</v>
      </c>
      <c r="K5" s="8"/>
      <c r="L5" s="8"/>
    </row>
    <row r="6" spans="1:19" x14ac:dyDescent="0.25">
      <c r="A6" s="8" t="s">
        <v>14</v>
      </c>
      <c r="B6" s="8">
        <f t="shared" ref="B6:J6" si="1">COS(B4)</f>
        <v>1</v>
      </c>
      <c r="C6" s="8">
        <f>COS(C4)</f>
        <v>-4.583657154578695E-3</v>
      </c>
      <c r="D6" s="8">
        <f t="shared" si="1"/>
        <v>2.8363229919749458E-3</v>
      </c>
      <c r="E6" s="8">
        <f t="shared" si="1"/>
        <v>1</v>
      </c>
      <c r="F6" s="8">
        <f t="shared" si="1"/>
        <v>1</v>
      </c>
      <c r="G6" s="8">
        <f t="shared" si="1"/>
        <v>-2.9636688666044467E-3</v>
      </c>
      <c r="H6" s="8">
        <f t="shared" si="1"/>
        <v>1</v>
      </c>
      <c r="I6" s="8">
        <f t="shared" si="1"/>
        <v>1</v>
      </c>
      <c r="J6" s="8">
        <f t="shared" si="1"/>
        <v>1</v>
      </c>
      <c r="K6" s="8"/>
      <c r="L6" s="8"/>
    </row>
    <row r="7" spans="1:19" x14ac:dyDescent="0.25">
      <c r="A7" s="14" t="s">
        <v>24</v>
      </c>
      <c r="B7" s="14"/>
      <c r="C7" s="14"/>
      <c r="D7" s="14"/>
      <c r="E7" s="14"/>
      <c r="F7" s="11"/>
      <c r="G7" s="11"/>
      <c r="H7" s="11"/>
      <c r="I7" s="11"/>
    </row>
    <row r="8" spans="1:19" x14ac:dyDescent="0.25">
      <c r="A8" s="11"/>
      <c r="B8" s="13" t="s">
        <v>23</v>
      </c>
      <c r="C8" s="13"/>
      <c r="D8" s="13"/>
      <c r="E8" s="13"/>
      <c r="F8" s="13"/>
      <c r="G8" s="13"/>
      <c r="H8" s="13"/>
      <c r="I8" s="13"/>
    </row>
    <row r="9" spans="1:19" x14ac:dyDescent="0.25">
      <c r="A9" s="11"/>
      <c r="B9" s="13">
        <v>-15</v>
      </c>
      <c r="C9" s="13">
        <v>-5</v>
      </c>
      <c r="D9" s="13">
        <v>0</v>
      </c>
      <c r="E9" s="13">
        <v>5</v>
      </c>
      <c r="F9" s="13">
        <v>15</v>
      </c>
      <c r="G9" s="13">
        <v>35</v>
      </c>
      <c r="H9" s="13">
        <v>50</v>
      </c>
      <c r="I9" s="13">
        <v>60</v>
      </c>
      <c r="L9" s="2" t="s">
        <v>17</v>
      </c>
    </row>
    <row r="10" spans="1:19" x14ac:dyDescent="0.25">
      <c r="A10" s="11" t="s">
        <v>2</v>
      </c>
      <c r="B10" s="11"/>
      <c r="C10" s="11"/>
      <c r="D10" s="11"/>
      <c r="E10" s="11"/>
      <c r="F10" s="11"/>
      <c r="G10" s="11"/>
      <c r="H10" s="11"/>
      <c r="I10" s="11"/>
      <c r="K10" s="3" t="s">
        <v>18</v>
      </c>
      <c r="L10" s="2">
        <v>-15</v>
      </c>
      <c r="M10" s="2">
        <v>-5</v>
      </c>
      <c r="N10" s="2">
        <v>0</v>
      </c>
      <c r="O10" s="2">
        <v>5</v>
      </c>
      <c r="P10" s="2">
        <v>15</v>
      </c>
      <c r="Q10" s="2">
        <v>35</v>
      </c>
      <c r="R10" s="2">
        <v>50</v>
      </c>
      <c r="S10" s="2">
        <v>60</v>
      </c>
    </row>
    <row r="11" spans="1:19" x14ac:dyDescent="0.25">
      <c r="A11" s="11" t="s">
        <v>3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K11" s="4">
        <v>1</v>
      </c>
      <c r="L11" s="1">
        <f>B11*$B$5*$B$6</f>
        <v>0</v>
      </c>
      <c r="M11" s="1">
        <f>C11*$B$5*$B$6</f>
        <v>0</v>
      </c>
      <c r="N11" s="1">
        <f>D11*$B$5*$B$6</f>
        <v>0</v>
      </c>
      <c r="O11" s="1">
        <f t="shared" ref="O11:S11" si="2">E11*$B$5*$B$6</f>
        <v>0</v>
      </c>
      <c r="P11" s="1">
        <f t="shared" si="2"/>
        <v>0</v>
      </c>
      <c r="Q11" s="1">
        <f t="shared" si="2"/>
        <v>0</v>
      </c>
      <c r="R11" s="1">
        <f t="shared" si="2"/>
        <v>0</v>
      </c>
      <c r="S11" s="1">
        <f t="shared" si="2"/>
        <v>0</v>
      </c>
    </row>
    <row r="12" spans="1:19" x14ac:dyDescent="0.25">
      <c r="A12" s="11" t="s">
        <v>4</v>
      </c>
      <c r="B12" s="12">
        <v>0</v>
      </c>
      <c r="C12" s="12">
        <v>1.7898069999999999E-2</v>
      </c>
      <c r="D12" s="12">
        <v>4.038042E-2</v>
      </c>
      <c r="E12" s="12">
        <v>7.1902170000000001E-2</v>
      </c>
      <c r="F12" s="12">
        <v>0.1624023</v>
      </c>
      <c r="G12" s="12">
        <v>0.4538835</v>
      </c>
      <c r="H12" s="12">
        <v>0.76487930000000004</v>
      </c>
      <c r="I12" s="12">
        <v>1</v>
      </c>
      <c r="K12" s="4">
        <v>2</v>
      </c>
      <c r="L12" s="1">
        <f>B19*$C$5*$C$6</f>
        <v>0</v>
      </c>
      <c r="M12" s="1">
        <f>C19*$C$5*$C$6</f>
        <v>-7.9771350433433213E-5</v>
      </c>
      <c r="N12" s="1">
        <f t="shared" ref="N12:S12" si="3">D19*$C$5*$C$6</f>
        <v>-1.7997474780628392E-4</v>
      </c>
      <c r="O12" s="1">
        <f t="shared" si="3"/>
        <v>-3.2046657544608384E-4</v>
      </c>
      <c r="P12" s="1">
        <f t="shared" si="3"/>
        <v>-7.2382389746467382E-4</v>
      </c>
      <c r="Q12" s="1">
        <f t="shared" si="3"/>
        <v>-2.0229499456898533E-3</v>
      </c>
      <c r="R12" s="1">
        <f t="shared" si="3"/>
        <v>-3.409052187167617E-3</v>
      </c>
      <c r="S12" s="1">
        <f t="shared" si="3"/>
        <v>-4.4569805813382806E-3</v>
      </c>
    </row>
    <row r="13" spans="1:19" x14ac:dyDescent="0.25">
      <c r="A13" s="11" t="s">
        <v>5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K13" s="4">
        <v>3</v>
      </c>
      <c r="L13" s="1">
        <f>B27*$D$5*$D$6</f>
        <v>0</v>
      </c>
      <c r="M13" s="1">
        <f t="shared" ref="M13:S13" si="4">C27*$D$5*$D$6</f>
        <v>1.0595432520016904E-5</v>
      </c>
      <c r="N13" s="1">
        <f t="shared" si="4"/>
        <v>2.1858946127330215E-5</v>
      </c>
      <c r="O13" s="1">
        <f t="shared" si="4"/>
        <v>3.5087246341537627E-5</v>
      </c>
      <c r="P13" s="1">
        <f t="shared" si="4"/>
        <v>6.0822382750015955E-5</v>
      </c>
      <c r="Q13" s="1">
        <f t="shared" si="4"/>
        <v>6.7899939760997504E-5</v>
      </c>
      <c r="R13" s="1">
        <f t="shared" si="4"/>
        <v>2.1424013063191144E-5</v>
      </c>
      <c r="S13" s="1">
        <f t="shared" si="4"/>
        <v>0</v>
      </c>
    </row>
    <row r="14" spans="1:19" x14ac:dyDescent="0.25">
      <c r="A14" s="11" t="s">
        <v>6</v>
      </c>
      <c r="B14" s="12">
        <v>0</v>
      </c>
      <c r="C14" s="12">
        <v>-3.591505E-3</v>
      </c>
      <c r="D14" s="12">
        <v>-5.3989959999999997E-3</v>
      </c>
      <c r="E14" s="12">
        <v>-7.2153470000000004E-3</v>
      </c>
      <c r="F14" s="12">
        <v>-1.0885509999999999E-2</v>
      </c>
      <c r="G14" s="12">
        <v>-1.8282940000000001E-2</v>
      </c>
      <c r="H14" s="12">
        <v>-2.2773370000000001E-2</v>
      </c>
      <c r="I14" s="12">
        <v>-2.39118E-2</v>
      </c>
      <c r="K14" s="4">
        <v>4</v>
      </c>
      <c r="L14" s="1">
        <f>B35*$E$5*$E$6</f>
        <v>0</v>
      </c>
      <c r="M14" s="1">
        <f t="shared" ref="M14:S14" si="5">C35*$E$5*$E$6</f>
        <v>0</v>
      </c>
      <c r="N14" s="1">
        <f t="shared" si="5"/>
        <v>0</v>
      </c>
      <c r="O14" s="1">
        <f t="shared" si="5"/>
        <v>0</v>
      </c>
      <c r="P14" s="1">
        <f t="shared" si="5"/>
        <v>0</v>
      </c>
      <c r="Q14" s="1">
        <f t="shared" si="5"/>
        <v>0</v>
      </c>
      <c r="R14" s="1">
        <f t="shared" si="5"/>
        <v>0</v>
      </c>
      <c r="S14" s="1">
        <f t="shared" si="5"/>
        <v>0</v>
      </c>
    </row>
    <row r="15" spans="1:19" x14ac:dyDescent="0.25">
      <c r="A15" s="11" t="s">
        <v>7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K15" s="4">
        <v>5</v>
      </c>
      <c r="L15" s="1">
        <f>B43*$F$5*$F$6</f>
        <v>0</v>
      </c>
      <c r="M15" s="1">
        <f t="shared" ref="M15:S15" si="6">C43*$F$5*$F$6</f>
        <v>0</v>
      </c>
      <c r="N15" s="1">
        <f t="shared" si="6"/>
        <v>0</v>
      </c>
      <c r="O15" s="1">
        <f t="shared" si="6"/>
        <v>0</v>
      </c>
      <c r="P15" s="1">
        <f t="shared" si="6"/>
        <v>0</v>
      </c>
      <c r="Q15" s="1">
        <f t="shared" si="6"/>
        <v>0</v>
      </c>
      <c r="R15" s="1">
        <f t="shared" si="6"/>
        <v>0</v>
      </c>
      <c r="S15" s="1">
        <f t="shared" si="6"/>
        <v>0</v>
      </c>
    </row>
    <row r="16" spans="1:19" x14ac:dyDescent="0.25">
      <c r="A16" s="11" t="s">
        <v>8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K16" s="4">
        <v>6</v>
      </c>
      <c r="L16" s="1">
        <f>B51*$G$5*$G$6</f>
        <v>0</v>
      </c>
      <c r="M16" s="1">
        <f t="shared" ref="M16:S16" si="7">C51*$G$5*$G$6</f>
        <v>-7.3666226648979373E-7</v>
      </c>
      <c r="N16" s="1">
        <f t="shared" si="7"/>
        <v>-1.6024244216210988E-6</v>
      </c>
      <c r="O16" s="1">
        <f t="shared" si="7"/>
        <v>-2.7385772488454761E-6</v>
      </c>
      <c r="P16" s="1">
        <f t="shared" si="7"/>
        <v>-5.5896677130037228E-6</v>
      </c>
      <c r="Q16" s="1">
        <f t="shared" si="7"/>
        <v>-1.0957122784512967E-5</v>
      </c>
      <c r="R16" s="1">
        <f t="shared" si="7"/>
        <v>-9.0028213217900176E-6</v>
      </c>
      <c r="S16" s="1">
        <f t="shared" si="7"/>
        <v>-3.2866788276214973E-8</v>
      </c>
    </row>
    <row r="17" spans="1:28" x14ac:dyDescent="0.25">
      <c r="A17" s="11"/>
      <c r="B17" s="11"/>
      <c r="C17" s="11"/>
      <c r="D17" s="11"/>
      <c r="E17" s="11"/>
      <c r="F17" s="11"/>
      <c r="G17" s="11"/>
      <c r="H17" s="11"/>
      <c r="I17" s="11"/>
      <c r="K17" s="4">
        <v>7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7" t="s">
        <v>21</v>
      </c>
      <c r="U17" s="6"/>
      <c r="V17" s="6"/>
      <c r="W17" s="6"/>
      <c r="X17" s="6"/>
      <c r="Y17" s="6"/>
      <c r="Z17" s="6"/>
      <c r="AA17" s="6"/>
      <c r="AB17" s="6"/>
    </row>
    <row r="18" spans="1:28" x14ac:dyDescent="0.25">
      <c r="A18" s="11" t="s">
        <v>9</v>
      </c>
      <c r="B18" s="11"/>
      <c r="C18" s="11"/>
      <c r="D18" s="11"/>
      <c r="E18" s="11"/>
      <c r="F18" s="11"/>
      <c r="G18" s="11"/>
      <c r="H18" s="11"/>
      <c r="I18" s="11"/>
      <c r="K18" s="4">
        <v>8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</row>
    <row r="19" spans="1:28" x14ac:dyDescent="0.25">
      <c r="A19" s="11" t="s">
        <v>3</v>
      </c>
      <c r="B19" s="12">
        <v>0</v>
      </c>
      <c r="C19" s="12">
        <v>1.7898069999999999E-2</v>
      </c>
      <c r="D19" s="12">
        <v>4.038042E-2</v>
      </c>
      <c r="E19" s="12">
        <v>7.1902170000000001E-2</v>
      </c>
      <c r="F19" s="12">
        <v>0.1624023</v>
      </c>
      <c r="G19" s="12">
        <v>0.4538835</v>
      </c>
      <c r="H19" s="12">
        <v>0.76487930000000004</v>
      </c>
      <c r="I19" s="12">
        <v>1</v>
      </c>
      <c r="K19" s="4">
        <v>9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</row>
    <row r="20" spans="1:28" x14ac:dyDescent="0.25">
      <c r="A20" s="11" t="s">
        <v>4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K20" s="3" t="s">
        <v>19</v>
      </c>
      <c r="L20" s="5">
        <f>SUM(L11:L19)</f>
        <v>0</v>
      </c>
      <c r="M20" s="5">
        <f t="shared" ref="M20:R20" si="8">SUM(M11:M19)</f>
        <v>-6.9912580179906102E-5</v>
      </c>
      <c r="N20" s="5">
        <f t="shared" si="8"/>
        <v>-1.597182261005748E-4</v>
      </c>
      <c r="O20" s="5">
        <f t="shared" si="8"/>
        <v>-2.881179063533917E-4</v>
      </c>
      <c r="P20" s="5">
        <f t="shared" si="8"/>
        <v>-6.6859118242766169E-4</v>
      </c>
      <c r="Q20" s="5">
        <f t="shared" si="8"/>
        <v>-1.9660071287133686E-3</v>
      </c>
      <c r="R20" s="5">
        <f t="shared" si="8"/>
        <v>-3.3966309954262157E-3</v>
      </c>
      <c r="S20" s="5">
        <f>SUM(S11:S19)</f>
        <v>-4.4570134481265568E-3</v>
      </c>
    </row>
    <row r="21" spans="1:28" x14ac:dyDescent="0.25">
      <c r="A21" s="11" t="s">
        <v>5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</row>
    <row r="22" spans="1:28" x14ac:dyDescent="0.25">
      <c r="A22" s="11" t="s">
        <v>6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</row>
    <row r="23" spans="1:28" x14ac:dyDescent="0.25">
      <c r="A23" s="11" t="s">
        <v>7</v>
      </c>
      <c r="B23" s="12">
        <v>0</v>
      </c>
      <c r="C23" s="12">
        <v>3.591505E-3</v>
      </c>
      <c r="D23" s="12">
        <v>5.3989959999999997E-3</v>
      </c>
      <c r="E23" s="12">
        <v>7.2153470000000004E-3</v>
      </c>
      <c r="F23" s="12">
        <v>1.0885509999999999E-2</v>
      </c>
      <c r="G23" s="12">
        <v>1.8282940000000001E-2</v>
      </c>
      <c r="H23" s="12">
        <v>2.2773370000000001E-2</v>
      </c>
      <c r="I23" s="12">
        <v>2.39118E-2</v>
      </c>
    </row>
    <row r="24" spans="1:28" x14ac:dyDescent="0.25">
      <c r="A24" s="11" t="s">
        <v>8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</row>
    <row r="25" spans="1:28" x14ac:dyDescent="0.25">
      <c r="A25" s="11"/>
      <c r="B25" s="11"/>
      <c r="C25" s="11"/>
      <c r="D25" s="11"/>
      <c r="E25" s="11"/>
      <c r="F25" s="11"/>
      <c r="G25" s="11"/>
      <c r="H25" s="11"/>
      <c r="I25" s="11"/>
    </row>
    <row r="26" spans="1:28" x14ac:dyDescent="0.25">
      <c r="A26" s="11" t="s">
        <v>10</v>
      </c>
      <c r="B26" s="11"/>
      <c r="C26" s="11"/>
      <c r="D26" s="11"/>
      <c r="E26" s="11"/>
      <c r="F26" s="11"/>
      <c r="G26" s="11"/>
      <c r="H26" s="11"/>
      <c r="I26" s="11"/>
    </row>
    <row r="27" spans="1:28" x14ac:dyDescent="0.25">
      <c r="A27" s="11" t="s">
        <v>3</v>
      </c>
      <c r="B27" s="12">
        <v>0</v>
      </c>
      <c r="C27" s="12">
        <v>0.15604480000000001</v>
      </c>
      <c r="D27" s="12">
        <v>0.32192880000000001</v>
      </c>
      <c r="E27" s="12">
        <v>0.51674929999999997</v>
      </c>
      <c r="F27" s="12">
        <v>0.89576489999999998</v>
      </c>
      <c r="G27" s="12">
        <v>1</v>
      </c>
      <c r="H27" s="12">
        <v>0.31552330000000001</v>
      </c>
      <c r="I27" s="12">
        <v>0</v>
      </c>
    </row>
    <row r="28" spans="1:28" x14ac:dyDescent="0.25">
      <c r="A28" s="11" t="s">
        <v>4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</row>
    <row r="29" spans="1:28" x14ac:dyDescent="0.25">
      <c r="A29" s="11" t="s">
        <v>5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</row>
    <row r="30" spans="1:28" x14ac:dyDescent="0.25">
      <c r="A30" s="11" t="s">
        <v>6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</row>
    <row r="31" spans="1:28" x14ac:dyDescent="0.25">
      <c r="A31" s="11" t="s">
        <v>7</v>
      </c>
      <c r="B31" s="12">
        <v>0</v>
      </c>
      <c r="C31" s="12">
        <v>2.8719310000000001E-2</v>
      </c>
      <c r="D31" s="12">
        <v>3.6859139999999999E-2</v>
      </c>
      <c r="E31" s="12">
        <v>4.0264050000000003E-2</v>
      </c>
      <c r="F31" s="12">
        <v>3.2271380000000002E-2</v>
      </c>
      <c r="G31" s="12">
        <v>-2.8350340000000002E-2</v>
      </c>
      <c r="H31" s="12">
        <v>-5.0448100000000003E-2</v>
      </c>
      <c r="I31" s="12">
        <v>0</v>
      </c>
    </row>
    <row r="32" spans="1:28" x14ac:dyDescent="0.25">
      <c r="A32" s="11" t="s">
        <v>8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</row>
    <row r="33" spans="1:9" x14ac:dyDescent="0.25">
      <c r="A33" s="11"/>
      <c r="B33" s="11"/>
      <c r="C33" s="11"/>
      <c r="D33" s="11"/>
      <c r="E33" s="11"/>
      <c r="F33" s="11"/>
      <c r="G33" s="11"/>
      <c r="H33" s="11"/>
      <c r="I33" s="11"/>
    </row>
    <row r="34" spans="1:9" x14ac:dyDescent="0.25">
      <c r="A34" s="11" t="s">
        <v>11</v>
      </c>
      <c r="B34" s="11"/>
      <c r="C34" s="11"/>
      <c r="D34" s="11"/>
      <c r="E34" s="11"/>
      <c r="F34" s="11"/>
      <c r="G34" s="11"/>
      <c r="H34" s="11"/>
      <c r="I34" s="11"/>
    </row>
    <row r="35" spans="1:9" x14ac:dyDescent="0.25">
      <c r="A35" s="11" t="s">
        <v>3</v>
      </c>
      <c r="B35" s="12">
        <v>0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</row>
    <row r="36" spans="1:9" x14ac:dyDescent="0.25">
      <c r="A36" s="11" t="s">
        <v>4</v>
      </c>
      <c r="B36" s="12">
        <v>0</v>
      </c>
      <c r="C36" s="12">
        <v>0.15604480000000001</v>
      </c>
      <c r="D36" s="12">
        <v>0.32192880000000001</v>
      </c>
      <c r="E36" s="12">
        <v>0.51674929999999997</v>
      </c>
      <c r="F36" s="12">
        <v>0.89576489999999998</v>
      </c>
      <c r="G36" s="12">
        <v>1</v>
      </c>
      <c r="H36" s="12">
        <v>0.31552330000000001</v>
      </c>
      <c r="I36" s="12">
        <v>0</v>
      </c>
    </row>
    <row r="37" spans="1:9" x14ac:dyDescent="0.25">
      <c r="A37" s="11" t="s">
        <v>5</v>
      </c>
      <c r="B37" s="12">
        <v>0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</row>
    <row r="38" spans="1:9" x14ac:dyDescent="0.25">
      <c r="A38" s="11" t="s">
        <v>6</v>
      </c>
      <c r="B38" s="12">
        <v>0</v>
      </c>
      <c r="C38" s="12">
        <v>-2.8719310000000001E-2</v>
      </c>
      <c r="D38" s="12">
        <v>-3.6859139999999999E-2</v>
      </c>
      <c r="E38" s="12">
        <v>-4.0264050000000003E-2</v>
      </c>
      <c r="F38" s="12">
        <v>-3.2271380000000002E-2</v>
      </c>
      <c r="G38" s="12">
        <v>2.8350340000000002E-2</v>
      </c>
      <c r="H38" s="12">
        <v>5.0448100000000003E-2</v>
      </c>
      <c r="I38" s="12">
        <v>0</v>
      </c>
    </row>
    <row r="39" spans="1:9" x14ac:dyDescent="0.25">
      <c r="A39" s="11" t="s">
        <v>7</v>
      </c>
      <c r="B39" s="12">
        <v>0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</row>
    <row r="40" spans="1:9" x14ac:dyDescent="0.25">
      <c r="A40" s="11" t="s">
        <v>8</v>
      </c>
      <c r="B40" s="12">
        <v>0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</row>
    <row r="41" spans="1:9" x14ac:dyDescent="0.25">
      <c r="A41" s="11"/>
      <c r="B41" s="11"/>
      <c r="C41" s="11"/>
      <c r="D41" s="11"/>
      <c r="E41" s="11"/>
      <c r="F41" s="11"/>
      <c r="G41" s="11"/>
      <c r="H41" s="11"/>
      <c r="I41" s="11"/>
    </row>
    <row r="42" spans="1:9" x14ac:dyDescent="0.25">
      <c r="A42" s="11" t="s">
        <v>12</v>
      </c>
      <c r="B42" s="11"/>
      <c r="C42" s="11"/>
      <c r="D42" s="11"/>
      <c r="E42" s="11"/>
      <c r="F42" s="11"/>
      <c r="G42" s="11"/>
      <c r="H42" s="11"/>
      <c r="I42" s="11"/>
    </row>
    <row r="43" spans="1:9" x14ac:dyDescent="0.25">
      <c r="A43" s="11" t="s">
        <v>3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</row>
    <row r="44" spans="1:9" x14ac:dyDescent="0.25">
      <c r="A44" s="11" t="s">
        <v>4</v>
      </c>
      <c r="B44" s="12">
        <v>0</v>
      </c>
      <c r="C44" s="12">
        <v>6.7231360000000004E-2</v>
      </c>
      <c r="D44" s="12">
        <v>0.14624500000000001</v>
      </c>
      <c r="E44" s="12">
        <v>0.24993580000000001</v>
      </c>
      <c r="F44" s="12">
        <v>0.51014009999999999</v>
      </c>
      <c r="G44" s="12">
        <v>1</v>
      </c>
      <c r="H44" s="12">
        <v>0.82164099999999995</v>
      </c>
      <c r="I44" s="12">
        <v>2.9995820000000002E-3</v>
      </c>
    </row>
    <row r="45" spans="1:9" x14ac:dyDescent="0.25">
      <c r="A45" s="11" t="s">
        <v>5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</row>
    <row r="46" spans="1:9" x14ac:dyDescent="0.25">
      <c r="A46" s="11" t="s">
        <v>6</v>
      </c>
      <c r="B46" s="12">
        <v>0</v>
      </c>
      <c r="C46" s="12">
        <v>-1.3026899999999999E-2</v>
      </c>
      <c r="D46" s="12">
        <v>-1.8425480000000001E-2</v>
      </c>
      <c r="E46" s="12">
        <v>-2.289157E-2</v>
      </c>
      <c r="F46" s="12">
        <v>-2.8222830000000001E-2</v>
      </c>
      <c r="G46" s="12">
        <v>-1.2905710000000001E-2</v>
      </c>
      <c r="H46" s="12">
        <v>4.5697099999999997E-2</v>
      </c>
      <c r="I46" s="12">
        <v>0.12544359999999999</v>
      </c>
    </row>
    <row r="47" spans="1:9" x14ac:dyDescent="0.25">
      <c r="A47" s="11" t="s">
        <v>7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</row>
    <row r="48" spans="1:9" x14ac:dyDescent="0.25">
      <c r="A48" s="11" t="s">
        <v>8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</row>
    <row r="49" spans="1:9" x14ac:dyDescent="0.25">
      <c r="A49" s="11"/>
      <c r="B49" s="11"/>
      <c r="C49" s="11"/>
      <c r="D49" s="11"/>
      <c r="E49" s="11"/>
      <c r="F49" s="11"/>
      <c r="G49" s="11"/>
      <c r="H49" s="11"/>
      <c r="I49" s="11"/>
    </row>
    <row r="50" spans="1:9" x14ac:dyDescent="0.25">
      <c r="A50" s="11" t="s">
        <v>13</v>
      </c>
      <c r="B50" s="11"/>
      <c r="C50" s="11"/>
      <c r="D50" s="11"/>
      <c r="E50" s="11"/>
      <c r="F50" s="11"/>
      <c r="G50" s="11"/>
      <c r="H50" s="11"/>
      <c r="I50" s="11"/>
    </row>
    <row r="51" spans="1:9" x14ac:dyDescent="0.25">
      <c r="A51" s="11" t="s">
        <v>3</v>
      </c>
      <c r="B51" s="12">
        <v>0</v>
      </c>
      <c r="C51" s="12">
        <v>6.7231360000000004E-2</v>
      </c>
      <c r="D51" s="12">
        <v>0.14624500000000001</v>
      </c>
      <c r="E51" s="12">
        <v>0.24993580000000001</v>
      </c>
      <c r="F51" s="12">
        <v>0.51014009999999999</v>
      </c>
      <c r="G51" s="12">
        <v>1</v>
      </c>
      <c r="H51" s="12">
        <v>0.82164099999999995</v>
      </c>
      <c r="I51" s="12">
        <v>2.9995820000000002E-3</v>
      </c>
    </row>
    <row r="52" spans="1:9" x14ac:dyDescent="0.25">
      <c r="A52" s="11" t="s">
        <v>4</v>
      </c>
      <c r="B52" s="12">
        <v>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</row>
    <row r="53" spans="1:9" x14ac:dyDescent="0.25">
      <c r="A53" s="11" t="s">
        <v>5</v>
      </c>
      <c r="B53" s="12">
        <v>0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</row>
    <row r="54" spans="1:9" x14ac:dyDescent="0.25">
      <c r="A54" s="11" t="s">
        <v>6</v>
      </c>
      <c r="B54" s="12">
        <v>0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</row>
    <row r="55" spans="1:9" x14ac:dyDescent="0.25">
      <c r="A55" s="11" t="s">
        <v>7</v>
      </c>
      <c r="B55" s="12">
        <v>0</v>
      </c>
      <c r="C55" s="12">
        <v>1.3026899999999999E-2</v>
      </c>
      <c r="D55" s="12">
        <v>1.8425480000000001E-2</v>
      </c>
      <c r="E55" s="12">
        <v>2.289157E-2</v>
      </c>
      <c r="F55" s="12">
        <v>2.8222830000000001E-2</v>
      </c>
      <c r="G55" s="12">
        <v>1.2905710000000001E-2</v>
      </c>
      <c r="H55" s="12">
        <v>-4.5697099999999997E-2</v>
      </c>
      <c r="I55" s="12">
        <v>-0.12544359999999999</v>
      </c>
    </row>
    <row r="56" spans="1:9" x14ac:dyDescent="0.25">
      <c r="A56" s="11" t="s">
        <v>8</v>
      </c>
      <c r="B56" s="12">
        <v>0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</row>
    <row r="57" spans="1:9" x14ac:dyDescent="0.25">
      <c r="A57" s="11"/>
      <c r="B57" s="11"/>
      <c r="C57" s="11"/>
      <c r="D57" s="11"/>
      <c r="E57" s="11"/>
      <c r="F57" s="11"/>
      <c r="G57" s="11"/>
      <c r="H57" s="11"/>
      <c r="I57" s="11"/>
    </row>
    <row r="58" spans="1:9" x14ac:dyDescent="0.25">
      <c r="A58" s="11" t="s">
        <v>16</v>
      </c>
      <c r="B58" s="11"/>
      <c r="C58" s="11"/>
      <c r="D58" s="11"/>
      <c r="E58" s="11"/>
      <c r="F58" s="11"/>
      <c r="G58" s="11"/>
      <c r="H58" s="11"/>
      <c r="I58" s="11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E27AD-AB33-4930-83B8-0D0537658B07}">
  <dimension ref="A1:AE58"/>
  <sheetViews>
    <sheetView tabSelected="1" workbookViewId="0">
      <selection activeCell="U3" sqref="U3"/>
    </sheetView>
  </sheetViews>
  <sheetFormatPr defaultRowHeight="15" x14ac:dyDescent="0.25"/>
  <cols>
    <col min="1" max="1" width="29.140625" customWidth="1"/>
  </cols>
  <sheetData>
    <row r="1" spans="1:31" x14ac:dyDescent="0.25">
      <c r="A1" s="10" t="s">
        <v>56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31" x14ac:dyDescent="0.25">
      <c r="A2" s="8" t="s">
        <v>15</v>
      </c>
      <c r="B2" s="8">
        <v>1</v>
      </c>
      <c r="C2" s="8">
        <v>2</v>
      </c>
      <c r="D2" s="8">
        <v>3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Q2" s="2" t="s">
        <v>54</v>
      </c>
      <c r="R2" s="2"/>
      <c r="S2" s="20">
        <v>0</v>
      </c>
      <c r="T2" s="2" t="s">
        <v>55</v>
      </c>
      <c r="U2" s="2">
        <f>S2*PI()/180</f>
        <v>0</v>
      </c>
      <c r="W2" s="1"/>
    </row>
    <row r="3" spans="1:31" x14ac:dyDescent="0.25">
      <c r="A3" s="8" t="s">
        <v>0</v>
      </c>
      <c r="B3" s="8">
        <v>0.31102999999999997</v>
      </c>
      <c r="C3" s="18">
        <v>8.7395000000000004E-18</v>
      </c>
      <c r="D3" s="8">
        <v>1.4999E-2</v>
      </c>
      <c r="E3" s="8"/>
      <c r="F3" s="8"/>
      <c r="G3" s="8"/>
      <c r="H3" s="8"/>
      <c r="I3" s="8"/>
      <c r="J3" s="8"/>
      <c r="K3" s="8"/>
      <c r="L3" s="8"/>
      <c r="M3" s="8"/>
      <c r="N3" s="9" t="s">
        <v>19</v>
      </c>
      <c r="O3" s="15">
        <f>SUM(B3:M3)</f>
        <v>0.32602899999999996</v>
      </c>
    </row>
    <row r="4" spans="1:31" x14ac:dyDescent="0.25">
      <c r="A4" s="8" t="s">
        <v>1</v>
      </c>
      <c r="B4" s="8">
        <f>-1.575+$U$2</f>
        <v>-1.575</v>
      </c>
      <c r="C4" s="8">
        <f>-3.0223+$U$2</f>
        <v>-3.0223</v>
      </c>
      <c r="D4" s="8">
        <f>-1.5685+$U$2</f>
        <v>-1.5685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31" x14ac:dyDescent="0.25">
      <c r="A5" s="8" t="s">
        <v>20</v>
      </c>
      <c r="B5" s="8">
        <f>B3/$O$3</f>
        <v>0.9539948900251205</v>
      </c>
      <c r="C5" s="8">
        <f>C3/$O$3</f>
        <v>2.6805897634872976E-17</v>
      </c>
      <c r="D5" s="8">
        <f>D3/$O$3</f>
        <v>4.6005109974879541E-2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31" x14ac:dyDescent="0.25">
      <c r="A6" s="8" t="s">
        <v>14</v>
      </c>
      <c r="B6" s="8">
        <f t="shared" ref="B6:D6" si="0">COS(B4)</f>
        <v>-4.2036608246882635E-3</v>
      </c>
      <c r="C6" s="8">
        <f>COS(C4)</f>
        <v>-0.99289306547648681</v>
      </c>
      <c r="D6" s="8">
        <f t="shared" si="0"/>
        <v>2.296324776763932E-3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31" x14ac:dyDescent="0.25">
      <c r="A7" s="14" t="s">
        <v>49</v>
      </c>
      <c r="B7" s="14"/>
      <c r="C7" s="14"/>
      <c r="D7" s="14"/>
      <c r="E7" s="14"/>
      <c r="F7" s="11"/>
      <c r="G7" s="11"/>
      <c r="H7" s="11"/>
      <c r="I7" s="11"/>
      <c r="J7" s="11"/>
      <c r="K7" s="11"/>
      <c r="L7" s="11"/>
    </row>
    <row r="8" spans="1:31" x14ac:dyDescent="0.25">
      <c r="A8" s="13" t="s">
        <v>32</v>
      </c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O8" s="2" t="s">
        <v>30</v>
      </c>
    </row>
    <row r="9" spans="1:31" x14ac:dyDescent="0.25">
      <c r="A9" s="11" t="s">
        <v>33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O9" s="2" t="s">
        <v>31</v>
      </c>
      <c r="Q9" s="11" t="s">
        <v>47</v>
      </c>
      <c r="R9" s="11"/>
    </row>
    <row r="10" spans="1:31" x14ac:dyDescent="0.25">
      <c r="A10" s="11" t="s">
        <v>34</v>
      </c>
      <c r="B10" s="11">
        <v>0</v>
      </c>
      <c r="C10" s="11">
        <v>2.59649129899545E-2</v>
      </c>
      <c r="D10" s="11">
        <v>0.107726129849173</v>
      </c>
      <c r="E10" s="11">
        <v>0.26937523069827501</v>
      </c>
      <c r="F10" s="11">
        <v>0</v>
      </c>
      <c r="G10" s="11">
        <v>2.5964912989954E-2</v>
      </c>
      <c r="H10" s="11">
        <v>0.107726129849171</v>
      </c>
      <c r="I10" s="11">
        <v>0.26937523069827302</v>
      </c>
      <c r="J10" s="11">
        <v>0.26939384437272501</v>
      </c>
      <c r="K10" s="11">
        <v>0.72663719443209895</v>
      </c>
      <c r="L10" s="11">
        <v>1</v>
      </c>
      <c r="N10" s="3" t="s">
        <v>18</v>
      </c>
      <c r="O10" s="13">
        <v>1</v>
      </c>
      <c r="P10" s="13">
        <v>2</v>
      </c>
      <c r="Q10" s="13">
        <v>3</v>
      </c>
      <c r="R10" s="13">
        <v>4</v>
      </c>
      <c r="S10" s="13">
        <v>5</v>
      </c>
      <c r="T10" s="13">
        <v>6</v>
      </c>
      <c r="U10" s="13">
        <v>7</v>
      </c>
      <c r="V10" s="13">
        <v>8</v>
      </c>
      <c r="W10" s="13">
        <v>9</v>
      </c>
      <c r="X10" s="13">
        <v>10</v>
      </c>
      <c r="Y10" s="13">
        <v>11</v>
      </c>
    </row>
    <row r="11" spans="1:31" x14ac:dyDescent="0.25">
      <c r="A11" s="11" t="s">
        <v>35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N11" s="4">
        <v>1</v>
      </c>
      <c r="O11" s="1">
        <f>B9*$B$5*$B$6</f>
        <v>0</v>
      </c>
      <c r="P11" s="1">
        <f t="shared" ref="P11:Y11" si="1">C9*$B$5*$B$6</f>
        <v>0</v>
      </c>
      <c r="Q11" s="1">
        <f t="shared" si="1"/>
        <v>0</v>
      </c>
      <c r="R11" s="1">
        <f t="shared" si="1"/>
        <v>0</v>
      </c>
      <c r="S11" s="1">
        <f t="shared" si="1"/>
        <v>0</v>
      </c>
      <c r="T11" s="1">
        <f t="shared" si="1"/>
        <v>0</v>
      </c>
      <c r="U11" s="1">
        <f t="shared" si="1"/>
        <v>0</v>
      </c>
      <c r="V11" s="1">
        <f t="shared" si="1"/>
        <v>0</v>
      </c>
      <c r="W11" s="1">
        <f t="shared" si="1"/>
        <v>0</v>
      </c>
      <c r="X11" s="1">
        <f t="shared" si="1"/>
        <v>0</v>
      </c>
      <c r="Y11" s="1">
        <f t="shared" si="1"/>
        <v>0</v>
      </c>
    </row>
    <row r="12" spans="1:31" x14ac:dyDescent="0.25">
      <c r="A12" s="11" t="s">
        <v>36</v>
      </c>
      <c r="B12" s="12">
        <v>0</v>
      </c>
      <c r="C12" s="12">
        <v>-2.4996496519165499E-3</v>
      </c>
      <c r="D12" s="12">
        <v>-5.5330592597455704E-3</v>
      </c>
      <c r="E12" s="12">
        <v>-8.9417264814000003E-3</v>
      </c>
      <c r="F12" s="12">
        <v>0</v>
      </c>
      <c r="G12" s="12">
        <v>-2.49964965191651E-3</v>
      </c>
      <c r="H12" s="12">
        <v>-5.5330592597455097E-3</v>
      </c>
      <c r="I12" s="12">
        <v>-8.9417264814000003E-3</v>
      </c>
      <c r="J12" s="12">
        <v>-8.9939336100947603E-3</v>
      </c>
      <c r="K12" s="12">
        <v>-1.30707068590753E-2</v>
      </c>
      <c r="L12" s="12">
        <v>-1.38341673476996E-2</v>
      </c>
      <c r="N12" s="4">
        <v>2</v>
      </c>
      <c r="O12" s="1">
        <f>B15*$C$5*$C$6</f>
        <v>0</v>
      </c>
      <c r="P12" s="1">
        <f t="shared" ref="P12:Y12" si="2">C15*$C$5*$C$6</f>
        <v>-7.543447359644617E-19</v>
      </c>
      <c r="Q12" s="1">
        <f t="shared" si="2"/>
        <v>-2.6536760449677646E-18</v>
      </c>
      <c r="R12" s="1">
        <f t="shared" si="2"/>
        <v>-5.0444766074145429E-18</v>
      </c>
      <c r="S12" s="1">
        <f t="shared" si="2"/>
        <v>0</v>
      </c>
      <c r="T12" s="1">
        <f t="shared" si="2"/>
        <v>-7.5434473596445901E-19</v>
      </c>
      <c r="U12" s="1">
        <f t="shared" si="2"/>
        <v>-2.6536760449677619E-18</v>
      </c>
      <c r="V12" s="1">
        <f t="shared" si="2"/>
        <v>-5.0444766074145429E-18</v>
      </c>
      <c r="W12" s="1">
        <f t="shared" si="2"/>
        <v>-5.0447229502631159E-18</v>
      </c>
      <c r="X12" s="1">
        <f t="shared" si="2"/>
        <v>-1.6892890547782768E-17</v>
      </c>
      <c r="Y12" s="1">
        <f t="shared" si="2"/>
        <v>-2.6615389875537936E-17</v>
      </c>
    </row>
    <row r="13" spans="1:31" x14ac:dyDescent="0.25">
      <c r="A13" s="11" t="s">
        <v>38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N13" s="4">
        <v>3</v>
      </c>
      <c r="O13" s="1">
        <f>B21*$D$5*$D$6</f>
        <v>0</v>
      </c>
      <c r="P13" s="1">
        <f t="shared" ref="P13:Y13" si="3">C21*$D$5*$D$6</f>
        <v>0</v>
      </c>
      <c r="Q13" s="1">
        <f t="shared" si="3"/>
        <v>0</v>
      </c>
      <c r="R13" s="1">
        <f t="shared" si="3"/>
        <v>0</v>
      </c>
      <c r="S13" s="1">
        <f t="shared" si="3"/>
        <v>0</v>
      </c>
      <c r="T13" s="1">
        <f t="shared" si="3"/>
        <v>0</v>
      </c>
      <c r="U13" s="1">
        <f t="shared" si="3"/>
        <v>0</v>
      </c>
      <c r="V13" s="1">
        <f t="shared" si="3"/>
        <v>0</v>
      </c>
      <c r="W13" s="1">
        <f t="shared" si="3"/>
        <v>0</v>
      </c>
      <c r="X13" s="1">
        <f t="shared" si="3"/>
        <v>0</v>
      </c>
      <c r="Y13" s="1">
        <f t="shared" si="3"/>
        <v>0</v>
      </c>
    </row>
    <row r="14" spans="1:31" x14ac:dyDescent="0.25">
      <c r="A14" s="11" t="s">
        <v>37</v>
      </c>
      <c r="B14" s="12">
        <v>0</v>
      </c>
      <c r="C14" s="12">
        <v>2.88519983149939E-7</v>
      </c>
      <c r="D14" s="12">
        <v>7.1490867907564699E-7</v>
      </c>
      <c r="E14" s="12">
        <v>1.3355649549733801E-6</v>
      </c>
      <c r="F14" s="12">
        <v>0</v>
      </c>
      <c r="G14" s="12">
        <v>-2.88519983288168E-7</v>
      </c>
      <c r="H14" s="12">
        <v>-7.1490867941815704E-7</v>
      </c>
      <c r="I14" s="12">
        <v>-1.33556495561324E-6</v>
      </c>
      <c r="J14" s="12">
        <v>0</v>
      </c>
      <c r="K14" s="12">
        <v>0</v>
      </c>
      <c r="L14" s="12">
        <v>0</v>
      </c>
      <c r="N14" s="17" t="s">
        <v>46</v>
      </c>
      <c r="O14" s="19">
        <f>SUM(O11:O13)</f>
        <v>0</v>
      </c>
      <c r="P14" s="19">
        <f t="shared" ref="P14:Y14" si="4">SUM(P11:P13)</f>
        <v>-7.543447359644617E-19</v>
      </c>
      <c r="Q14" s="19">
        <f t="shared" si="4"/>
        <v>-2.6536760449677646E-18</v>
      </c>
      <c r="R14" s="19">
        <f t="shared" si="4"/>
        <v>-5.0444766074145429E-18</v>
      </c>
      <c r="S14" s="19">
        <f t="shared" si="4"/>
        <v>0</v>
      </c>
      <c r="T14" s="19">
        <f t="shared" si="4"/>
        <v>-7.5434473596445901E-19</v>
      </c>
      <c r="U14" s="19">
        <f t="shared" si="4"/>
        <v>-2.6536760449677619E-18</v>
      </c>
      <c r="V14" s="19">
        <f t="shared" si="4"/>
        <v>-5.0444766074145429E-18</v>
      </c>
      <c r="W14" s="19">
        <f t="shared" si="4"/>
        <v>-5.0447229502631159E-18</v>
      </c>
      <c r="X14" s="19">
        <f t="shared" si="4"/>
        <v>-1.6892890547782768E-17</v>
      </c>
      <c r="Y14" s="19">
        <f t="shared" si="4"/>
        <v>-2.6615389875537936E-17</v>
      </c>
    </row>
    <row r="15" spans="1:31" x14ac:dyDescent="0.25">
      <c r="A15" s="11" t="s">
        <v>39</v>
      </c>
      <c r="B15" s="12">
        <v>0</v>
      </c>
      <c r="C15" s="12">
        <v>2.83424266746427E-2</v>
      </c>
      <c r="D15" s="12">
        <v>9.9704571579721402E-2</v>
      </c>
      <c r="E15" s="12">
        <v>0.18953232062367401</v>
      </c>
      <c r="F15" s="12">
        <v>0</v>
      </c>
      <c r="G15" s="12">
        <v>2.8342426674642599E-2</v>
      </c>
      <c r="H15" s="12">
        <v>9.9704571579721304E-2</v>
      </c>
      <c r="I15" s="12">
        <v>0.18953232062367401</v>
      </c>
      <c r="J15" s="12">
        <v>0.189541576278005</v>
      </c>
      <c r="K15" s="12">
        <v>0.63470385467878998</v>
      </c>
      <c r="L15" s="12">
        <v>1</v>
      </c>
      <c r="O15" s="2" t="s">
        <v>48</v>
      </c>
      <c r="Q15" s="11" t="s">
        <v>47</v>
      </c>
      <c r="R15" s="11"/>
      <c r="Z15" s="16"/>
      <c r="AA15" s="16"/>
      <c r="AB15" s="16"/>
      <c r="AC15" s="16"/>
      <c r="AD15" s="16"/>
      <c r="AE15" s="16"/>
    </row>
    <row r="16" spans="1:31" x14ac:dyDescent="0.25">
      <c r="A16" s="11" t="s">
        <v>40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N16" s="3" t="s">
        <v>18</v>
      </c>
      <c r="O16" s="13">
        <v>1</v>
      </c>
      <c r="P16" s="13">
        <v>2</v>
      </c>
      <c r="Q16" s="13">
        <v>3</v>
      </c>
      <c r="R16" s="13">
        <v>4</v>
      </c>
      <c r="S16" s="13">
        <v>5</v>
      </c>
      <c r="T16" s="13">
        <v>6</v>
      </c>
      <c r="U16" s="13">
        <v>7</v>
      </c>
      <c r="V16" s="13">
        <v>8</v>
      </c>
      <c r="W16" s="13">
        <v>9</v>
      </c>
      <c r="X16" s="13">
        <v>10</v>
      </c>
      <c r="Y16" s="13">
        <v>11</v>
      </c>
      <c r="Z16" s="16"/>
      <c r="AA16" s="16"/>
      <c r="AB16" s="16"/>
      <c r="AC16" s="16"/>
      <c r="AD16" s="16"/>
      <c r="AE16" s="16"/>
    </row>
    <row r="17" spans="1:31" x14ac:dyDescent="0.25">
      <c r="A17" s="11" t="s">
        <v>41</v>
      </c>
      <c r="B17" s="11">
        <v>0</v>
      </c>
      <c r="C17" s="12">
        <v>2.6421967770533998E-3</v>
      </c>
      <c r="D17" s="12">
        <v>6.5865285462345996E-3</v>
      </c>
      <c r="E17" s="12">
        <v>1.23571912738156E-2</v>
      </c>
      <c r="F17" s="11">
        <v>0</v>
      </c>
      <c r="G17" s="12">
        <v>-2.6421967770533998E-3</v>
      </c>
      <c r="H17" s="12">
        <v>-6.58652854623459E-3</v>
      </c>
      <c r="I17" s="12">
        <v>-1.23571912738156E-2</v>
      </c>
      <c r="J17" s="11">
        <v>0</v>
      </c>
      <c r="K17" s="11">
        <v>0</v>
      </c>
      <c r="L17" s="11">
        <v>0</v>
      </c>
      <c r="N17" s="4">
        <v>1</v>
      </c>
      <c r="O17" s="1">
        <f>B10*$B$5*$B$6</f>
        <v>0</v>
      </c>
      <c r="P17" s="1">
        <f>C10*$B$5*$B$6</f>
        <v>-1.0412633618296328E-4</v>
      </c>
      <c r="Q17" s="1">
        <f>D10*$B$5*$B$6</f>
        <v>-4.3201096867547022E-4</v>
      </c>
      <c r="R17" s="1">
        <f>E10*$B$5*$B$6</f>
        <v>-1.0802676612821198E-3</v>
      </c>
      <c r="S17" s="1">
        <f t="shared" ref="S17:Y17" si="5">F10*$B$5*$B$6</f>
        <v>0</v>
      </c>
      <c r="T17" s="1">
        <f t="shared" si="5"/>
        <v>-1.0412633618296128E-4</v>
      </c>
      <c r="U17" s="1">
        <f t="shared" si="5"/>
        <v>-4.320109686754622E-4</v>
      </c>
      <c r="V17" s="1">
        <f t="shared" si="5"/>
        <v>-1.0802676612821115E-3</v>
      </c>
      <c r="W17" s="1">
        <f t="shared" si="5"/>
        <v>-1.0803423071599674E-3</v>
      </c>
      <c r="X17" s="1">
        <f t="shared" si="5"/>
        <v>-2.9140120292240031E-3</v>
      </c>
      <c r="Y17" s="1">
        <f t="shared" si="5"/>
        <v>-4.0102709461513871E-3</v>
      </c>
      <c r="Z17" s="16"/>
      <c r="AA17" s="16"/>
      <c r="AB17" s="16"/>
      <c r="AC17" s="16"/>
      <c r="AD17" s="16"/>
      <c r="AE17" s="16"/>
    </row>
    <row r="18" spans="1:31" x14ac:dyDescent="0.25">
      <c r="A18" s="11" t="s">
        <v>42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N18" s="4">
        <v>2</v>
      </c>
      <c r="O18" s="1">
        <f>B16*$C$5*$C$6</f>
        <v>0</v>
      </c>
      <c r="P18" s="1">
        <f t="shared" ref="P18:Y18" si="6">C16*$C$5*$C$6</f>
        <v>0</v>
      </c>
      <c r="Q18" s="1">
        <f t="shared" si="6"/>
        <v>0</v>
      </c>
      <c r="R18" s="1">
        <f t="shared" si="6"/>
        <v>0</v>
      </c>
      <c r="S18" s="1">
        <f t="shared" si="6"/>
        <v>0</v>
      </c>
      <c r="T18" s="1">
        <f t="shared" si="6"/>
        <v>0</v>
      </c>
      <c r="U18" s="1">
        <f t="shared" si="6"/>
        <v>0</v>
      </c>
      <c r="V18" s="1">
        <f t="shared" si="6"/>
        <v>0</v>
      </c>
      <c r="W18" s="1">
        <f t="shared" si="6"/>
        <v>0</v>
      </c>
      <c r="X18" s="1">
        <f t="shared" si="6"/>
        <v>0</v>
      </c>
      <c r="Y18" s="1">
        <f t="shared" si="6"/>
        <v>0</v>
      </c>
      <c r="Z18" s="16"/>
      <c r="AA18" s="16"/>
      <c r="AB18" s="16"/>
      <c r="AC18" s="16"/>
      <c r="AD18" s="16"/>
      <c r="AE18" s="16"/>
    </row>
    <row r="19" spans="1:31" x14ac:dyDescent="0.25">
      <c r="A19" s="11" t="s">
        <v>43</v>
      </c>
      <c r="B19" s="12">
        <v>0</v>
      </c>
      <c r="C19" s="12">
        <v>2.5253987232857402E-3</v>
      </c>
      <c r="D19" s="12">
        <v>4.1534488369397802E-3</v>
      </c>
      <c r="E19" s="12">
        <v>3.3092217328447001E-3</v>
      </c>
      <c r="F19" s="12">
        <v>0</v>
      </c>
      <c r="G19" s="12">
        <v>2.5253987232857402E-3</v>
      </c>
      <c r="H19" s="12">
        <v>4.1534488369397802E-3</v>
      </c>
      <c r="I19" s="12">
        <v>3.3092217328447001E-3</v>
      </c>
      <c r="J19" s="12">
        <v>3.3557782848412199E-3</v>
      </c>
      <c r="K19" s="12">
        <v>1.6358890721384901E-2</v>
      </c>
      <c r="L19" s="12">
        <v>1.87948979888743E-2</v>
      </c>
      <c r="N19" s="4">
        <v>3</v>
      </c>
      <c r="O19" s="1">
        <f>B22*$D$5*$D$6</f>
        <v>0</v>
      </c>
      <c r="P19" s="1">
        <f t="shared" ref="P19:Y19" si="7">C22*$D$5*$D$6</f>
        <v>2.3116158405362199E-5</v>
      </c>
      <c r="Q19" s="1">
        <f>D22*$D$5*$D$6</f>
        <v>7.0859256720241914E-5</v>
      </c>
      <c r="R19" s="1">
        <f t="shared" si="7"/>
        <v>1.056426738930432E-4</v>
      </c>
      <c r="S19" s="1">
        <f t="shared" si="7"/>
        <v>0</v>
      </c>
      <c r="T19" s="1">
        <f t="shared" si="7"/>
        <v>2.3116158405372973E-5</v>
      </c>
      <c r="U19" s="1">
        <f t="shared" si="7"/>
        <v>7.0859256720267379E-5</v>
      </c>
      <c r="V19" s="1">
        <f t="shared" si="7"/>
        <v>1.056426738930654E-4</v>
      </c>
      <c r="W19" s="1">
        <f t="shared" si="7"/>
        <v>1.0564181184669428E-4</v>
      </c>
      <c r="X19" s="1">
        <f t="shared" si="7"/>
        <v>3.4400751633042206E-5</v>
      </c>
      <c r="Y19" s="1">
        <f t="shared" si="7"/>
        <v>0</v>
      </c>
      <c r="Z19" s="16"/>
      <c r="AA19" s="16"/>
      <c r="AB19" s="16"/>
      <c r="AC19" s="16"/>
      <c r="AD19" s="16"/>
      <c r="AE19" s="16"/>
    </row>
    <row r="20" spans="1:31" x14ac:dyDescent="0.25">
      <c r="A20" s="11" t="s">
        <v>44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N20" s="17" t="s">
        <v>46</v>
      </c>
      <c r="O20" s="19">
        <f>SUM(O17:O19)</f>
        <v>0</v>
      </c>
      <c r="P20" s="19">
        <f t="shared" ref="P20" si="8">SUM(P17:P19)</f>
        <v>-8.1010177777601083E-5</v>
      </c>
      <c r="Q20" s="19">
        <f t="shared" ref="Q20" si="9">SUM(Q17:Q19)</f>
        <v>-3.6115171195522832E-4</v>
      </c>
      <c r="R20" s="19">
        <f t="shared" ref="R20" si="10">SUM(R17:R19)</f>
        <v>-9.7462498738907653E-4</v>
      </c>
      <c r="S20" s="19">
        <f t="shared" ref="S20" si="11">SUM(S17:S19)</f>
        <v>0</v>
      </c>
      <c r="T20" s="19">
        <f t="shared" ref="T20" si="12">SUM(T17:T19)</f>
        <v>-8.1010177777588317E-5</v>
      </c>
      <c r="U20" s="19">
        <f t="shared" ref="U20" si="13">SUM(U17:U19)</f>
        <v>-3.6115171195519482E-4</v>
      </c>
      <c r="V20" s="19">
        <f t="shared" ref="V20" si="14">SUM(V17:V19)</f>
        <v>-9.7462498738904607E-4</v>
      </c>
      <c r="W20" s="19">
        <f t="shared" ref="W20" si="15">SUM(W17:W19)</f>
        <v>-9.7470049531327304E-4</v>
      </c>
      <c r="X20" s="19">
        <f t="shared" ref="X20" si="16">SUM(X17:X19)</f>
        <v>-2.8796112775909609E-3</v>
      </c>
      <c r="Y20" s="19">
        <f t="shared" ref="Y20" si="17">SUM(Y17:Y19)</f>
        <v>-4.0102709461513871E-3</v>
      </c>
      <c r="Z20" s="16"/>
      <c r="AA20" s="16"/>
      <c r="AB20" s="16"/>
      <c r="AC20" s="16"/>
      <c r="AD20" s="16"/>
      <c r="AE20" s="16"/>
    </row>
    <row r="21" spans="1:31" x14ac:dyDescent="0.25">
      <c r="A21" s="11" t="s">
        <v>45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O21" s="2" t="s">
        <v>50</v>
      </c>
      <c r="Q21" s="11" t="s">
        <v>47</v>
      </c>
      <c r="R21" s="11"/>
      <c r="Z21" s="16"/>
      <c r="AA21" s="16"/>
      <c r="AB21" s="16"/>
      <c r="AC21" s="16"/>
      <c r="AD21" s="16"/>
      <c r="AE21" s="16"/>
    </row>
    <row r="22" spans="1:31" x14ac:dyDescent="0.25">
      <c r="A22" s="11" t="s">
        <v>25</v>
      </c>
      <c r="B22" s="12">
        <v>0</v>
      </c>
      <c r="C22" s="12">
        <v>0.21881459029294401</v>
      </c>
      <c r="D22" s="12">
        <v>0.67074463480513302</v>
      </c>
      <c r="E22" s="12">
        <v>0.99999999999978995</v>
      </c>
      <c r="F22" s="12">
        <v>0</v>
      </c>
      <c r="G22" s="12">
        <v>0.21881459029304601</v>
      </c>
      <c r="H22" s="12">
        <v>0.67074463480537405</v>
      </c>
      <c r="I22" s="12">
        <v>1</v>
      </c>
      <c r="J22" s="12">
        <v>0.99999183997962804</v>
      </c>
      <c r="K22" s="12">
        <v>0.32563310228084202</v>
      </c>
      <c r="L22" s="12">
        <v>0</v>
      </c>
      <c r="N22" s="3" t="s">
        <v>18</v>
      </c>
      <c r="O22" s="13">
        <v>1</v>
      </c>
      <c r="P22" s="13">
        <v>2</v>
      </c>
      <c r="Q22" s="13">
        <v>3</v>
      </c>
      <c r="R22" s="13">
        <v>4</v>
      </c>
      <c r="S22" s="13">
        <v>5</v>
      </c>
      <c r="T22" s="13">
        <v>6</v>
      </c>
      <c r="U22" s="13">
        <v>7</v>
      </c>
      <c r="V22" s="13">
        <v>8</v>
      </c>
      <c r="W22" s="13">
        <v>9</v>
      </c>
      <c r="X22" s="13">
        <v>10</v>
      </c>
      <c r="Y22" s="13">
        <v>11</v>
      </c>
    </row>
    <row r="23" spans="1:31" x14ac:dyDescent="0.25">
      <c r="A23" s="11" t="s">
        <v>26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N23" s="4">
        <v>1</v>
      </c>
      <c r="O23" s="1">
        <f>B11*$B$5*$B$6</f>
        <v>0</v>
      </c>
      <c r="P23" s="1">
        <f t="shared" ref="P23:Y23" si="18">C11*$B$5*$B$6</f>
        <v>0</v>
      </c>
      <c r="Q23" s="1">
        <f t="shared" si="18"/>
        <v>0</v>
      </c>
      <c r="R23" s="1">
        <f t="shared" si="18"/>
        <v>0</v>
      </c>
      <c r="S23" s="1">
        <f t="shared" si="18"/>
        <v>0</v>
      </c>
      <c r="T23" s="1">
        <f t="shared" si="18"/>
        <v>0</v>
      </c>
      <c r="U23" s="1">
        <f t="shared" si="18"/>
        <v>0</v>
      </c>
      <c r="V23" s="1">
        <f t="shared" si="18"/>
        <v>0</v>
      </c>
      <c r="W23" s="1">
        <f t="shared" si="18"/>
        <v>0</v>
      </c>
      <c r="X23" s="1">
        <f t="shared" si="18"/>
        <v>0</v>
      </c>
      <c r="Y23" s="1">
        <f t="shared" si="18"/>
        <v>0</v>
      </c>
    </row>
    <row r="24" spans="1:31" x14ac:dyDescent="0.25">
      <c r="A24" s="11" t="s">
        <v>27</v>
      </c>
      <c r="B24" s="12">
        <v>0</v>
      </c>
      <c r="C24" s="12">
        <v>-1.8284770836337699E-2</v>
      </c>
      <c r="D24" s="12">
        <v>-2.24365541774415E-2</v>
      </c>
      <c r="E24" s="12">
        <v>-3.5728471261179898E-3</v>
      </c>
      <c r="F24" s="12">
        <v>0</v>
      </c>
      <c r="G24" s="12">
        <v>-1.8284770836346401E-2</v>
      </c>
      <c r="H24" s="12">
        <v>-2.2436554177445001E-2</v>
      </c>
      <c r="I24" s="12">
        <v>-3.57284712611793E-3</v>
      </c>
      <c r="J24" s="12">
        <v>-3.0873174350775001E-3</v>
      </c>
      <c r="K24" s="12">
        <v>2.3553633076571E-2</v>
      </c>
      <c r="L24" s="12">
        <v>0</v>
      </c>
      <c r="N24" s="4">
        <v>2</v>
      </c>
      <c r="O24" s="1">
        <f>B17*$C$5*$C$6</f>
        <v>0</v>
      </c>
      <c r="P24" s="1">
        <f t="shared" ref="P24:Y24" si="19">C17*$C$5*$C$6</f>
        <v>-7.0323097349166015E-20</v>
      </c>
      <c r="Q24" s="1">
        <f t="shared" si="19"/>
        <v>-1.7530302518439395E-19</v>
      </c>
      <c r="R24" s="1">
        <f t="shared" si="19"/>
        <v>-3.2889146351919749E-19</v>
      </c>
      <c r="S24" s="1">
        <f t="shared" si="19"/>
        <v>0</v>
      </c>
      <c r="T24" s="1">
        <f t="shared" si="19"/>
        <v>7.0323097349166015E-20</v>
      </c>
      <c r="U24" s="1">
        <f t="shared" si="19"/>
        <v>1.7530302518439371E-19</v>
      </c>
      <c r="V24" s="1">
        <f t="shared" si="19"/>
        <v>3.2889146351919749E-19</v>
      </c>
      <c r="W24" s="1">
        <f t="shared" si="19"/>
        <v>0</v>
      </c>
      <c r="X24" s="1">
        <f t="shared" si="19"/>
        <v>0</v>
      </c>
      <c r="Y24" s="1">
        <f t="shared" si="19"/>
        <v>0</v>
      </c>
    </row>
    <row r="25" spans="1:31" x14ac:dyDescent="0.25">
      <c r="A25" s="11" t="s">
        <v>28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N25" s="4">
        <v>3</v>
      </c>
      <c r="O25" s="1">
        <f>B23*$D$5*$D$6</f>
        <v>0</v>
      </c>
      <c r="P25" s="1">
        <f t="shared" ref="P25:Y25" si="20">C23*$D$5*$D$6</f>
        <v>0</v>
      </c>
      <c r="Q25" s="1">
        <f t="shared" si="20"/>
        <v>0</v>
      </c>
      <c r="R25" s="1">
        <f t="shared" si="20"/>
        <v>0</v>
      </c>
      <c r="S25" s="1">
        <f t="shared" si="20"/>
        <v>0</v>
      </c>
      <c r="T25" s="1">
        <f t="shared" si="20"/>
        <v>0</v>
      </c>
      <c r="U25" s="1">
        <f t="shared" si="20"/>
        <v>0</v>
      </c>
      <c r="V25" s="1">
        <f t="shared" si="20"/>
        <v>0</v>
      </c>
      <c r="W25" s="1">
        <f t="shared" si="20"/>
        <v>0</v>
      </c>
      <c r="X25" s="1">
        <f>K23*$D$5*$D$6</f>
        <v>0</v>
      </c>
      <c r="Y25" s="1">
        <f t="shared" si="20"/>
        <v>0</v>
      </c>
    </row>
    <row r="26" spans="1:31" x14ac:dyDescent="0.25">
      <c r="A26" s="11" t="s">
        <v>29</v>
      </c>
      <c r="B26" s="11">
        <v>0</v>
      </c>
      <c r="C26" s="12">
        <v>7.0095729420059395E-7</v>
      </c>
      <c r="D26" s="12">
        <v>1.7335998919029999E-6</v>
      </c>
      <c r="E26" s="12">
        <v>3.2278403008480298E-6</v>
      </c>
      <c r="F26" s="11">
        <v>0</v>
      </c>
      <c r="G26" s="12">
        <v>-7.0095728359765998E-7</v>
      </c>
      <c r="H26" s="12">
        <v>-1.7335998653978999E-6</v>
      </c>
      <c r="I26" s="12">
        <v>-3.2278402480519101E-6</v>
      </c>
      <c r="J26" s="11">
        <v>0</v>
      </c>
      <c r="K26" s="11">
        <v>0</v>
      </c>
      <c r="L26" s="11">
        <v>0</v>
      </c>
      <c r="N26" s="17" t="s">
        <v>46</v>
      </c>
      <c r="O26" s="19">
        <f>SUM(O23:O25)</f>
        <v>0</v>
      </c>
      <c r="P26" s="19">
        <f t="shared" ref="P26" si="21">SUM(P23:P25)</f>
        <v>-7.0323097349166015E-20</v>
      </c>
      <c r="Q26" s="19">
        <f t="shared" ref="Q26" si="22">SUM(Q23:Q25)</f>
        <v>-1.7530302518439395E-19</v>
      </c>
      <c r="R26" s="19">
        <f t="shared" ref="R26" si="23">SUM(R23:R25)</f>
        <v>-3.2889146351919749E-19</v>
      </c>
      <c r="S26" s="19">
        <f t="shared" ref="S26" si="24">SUM(S23:S25)</f>
        <v>0</v>
      </c>
      <c r="T26" s="19">
        <f t="shared" ref="T26" si="25">SUM(T23:T25)</f>
        <v>7.0323097349166015E-20</v>
      </c>
      <c r="U26" s="19">
        <f t="shared" ref="U26" si="26">SUM(U23:U25)</f>
        <v>1.7530302518439371E-19</v>
      </c>
      <c r="V26" s="19">
        <f t="shared" ref="V26" si="27">SUM(V23:V25)</f>
        <v>3.2889146351919749E-19</v>
      </c>
      <c r="W26" s="19">
        <f t="shared" ref="W26" si="28">SUM(W23:W25)</f>
        <v>0</v>
      </c>
      <c r="X26" s="19">
        <f t="shared" ref="X26" si="29">SUM(X23:X25)</f>
        <v>0</v>
      </c>
      <c r="Y26" s="19">
        <f t="shared" ref="Y26" si="30">SUM(Y23:Y25)</f>
        <v>0</v>
      </c>
    </row>
    <row r="27" spans="1:31" x14ac:dyDescent="0.25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O27" s="2" t="s">
        <v>51</v>
      </c>
      <c r="Q27" s="11" t="s">
        <v>47</v>
      </c>
      <c r="R27" s="11"/>
    </row>
    <row r="28" spans="1:31" x14ac:dyDescent="0.25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N28" s="3" t="s">
        <v>18</v>
      </c>
      <c r="O28" s="13">
        <v>1</v>
      </c>
      <c r="P28" s="13">
        <v>2</v>
      </c>
      <c r="Q28" s="13">
        <v>3</v>
      </c>
      <c r="R28" s="13">
        <v>4</v>
      </c>
      <c r="S28" s="13">
        <v>5</v>
      </c>
      <c r="T28" s="13">
        <v>6</v>
      </c>
      <c r="U28" s="13">
        <v>7</v>
      </c>
      <c r="V28" s="13">
        <v>8</v>
      </c>
      <c r="W28" s="13">
        <v>9</v>
      </c>
      <c r="X28" s="13">
        <v>10</v>
      </c>
      <c r="Y28" s="13">
        <v>11</v>
      </c>
    </row>
    <row r="29" spans="1:31" x14ac:dyDescent="0.25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N29" s="4">
        <v>1</v>
      </c>
      <c r="O29" s="1">
        <f>B12*$B$5*$B$6</f>
        <v>0</v>
      </c>
      <c r="P29" s="1">
        <f t="shared" ref="P29:Y29" si="31">C12*$B$5*$B$6</f>
        <v>1.0024272374638368E-5</v>
      </c>
      <c r="Q29" s="1">
        <f t="shared" si="31"/>
        <v>2.2189066792691563E-5</v>
      </c>
      <c r="R29" s="1">
        <f t="shared" si="31"/>
        <v>3.5858745916790894E-5</v>
      </c>
      <c r="S29" s="1">
        <f t="shared" si="31"/>
        <v>0</v>
      </c>
      <c r="T29" s="1">
        <f t="shared" si="31"/>
        <v>1.0024272374638209E-5</v>
      </c>
      <c r="U29" s="1">
        <f t="shared" si="31"/>
        <v>2.2189066792691319E-5</v>
      </c>
      <c r="V29" s="1">
        <f t="shared" si="31"/>
        <v>3.5858745916790894E-5</v>
      </c>
      <c r="W29" s="1">
        <f t="shared" si="31"/>
        <v>3.606811064817747E-5</v>
      </c>
      <c r="X29" s="1">
        <f t="shared" si="31"/>
        <v>5.2417075962611333E-5</v>
      </c>
      <c r="Y29" s="1">
        <f t="shared" si="31"/>
        <v>5.5478759378675901E-5</v>
      </c>
    </row>
    <row r="30" spans="1:31" x14ac:dyDescent="0.25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N30" s="4">
        <v>2</v>
      </c>
      <c r="O30" s="1">
        <f>B18*$C$5*$C$6</f>
        <v>0</v>
      </c>
      <c r="P30" s="1">
        <f t="shared" ref="P30:Y30" si="32">C18*$C$5*$C$6</f>
        <v>0</v>
      </c>
      <c r="Q30" s="1">
        <f t="shared" si="32"/>
        <v>0</v>
      </c>
      <c r="R30" s="1">
        <f t="shared" si="32"/>
        <v>0</v>
      </c>
      <c r="S30" s="1">
        <f t="shared" si="32"/>
        <v>0</v>
      </c>
      <c r="T30" s="1">
        <f t="shared" si="32"/>
        <v>0</v>
      </c>
      <c r="U30" s="1">
        <f t="shared" si="32"/>
        <v>0</v>
      </c>
      <c r="V30" s="1">
        <f t="shared" si="32"/>
        <v>0</v>
      </c>
      <c r="W30" s="1">
        <f t="shared" si="32"/>
        <v>0</v>
      </c>
      <c r="X30" s="1">
        <f t="shared" si="32"/>
        <v>0</v>
      </c>
      <c r="Y30" s="1">
        <f t="shared" si="32"/>
        <v>0</v>
      </c>
    </row>
    <row r="31" spans="1:31" x14ac:dyDescent="0.25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N31" s="4">
        <v>3</v>
      </c>
      <c r="O31" s="1">
        <f>B24*$D$5*$D$6</f>
        <v>0</v>
      </c>
      <c r="P31" s="1">
        <f t="shared" ref="P31:Y31" si="33">C24*$D$5*$D$6</f>
        <v>-1.9316520826726561E-6</v>
      </c>
      <c r="Q31" s="1">
        <f t="shared" si="33"/>
        <v>-2.3702575762515466E-6</v>
      </c>
      <c r="R31" s="1">
        <f t="shared" si="33"/>
        <v>-3.7744512381425873E-7</v>
      </c>
      <c r="S31" s="1">
        <f t="shared" si="33"/>
        <v>0</v>
      </c>
      <c r="T31" s="1">
        <f t="shared" si="33"/>
        <v>-1.9316520826735755E-6</v>
      </c>
      <c r="U31" s="1">
        <f t="shared" si="33"/>
        <v>-2.3702575762519163E-6</v>
      </c>
      <c r="V31" s="1">
        <f t="shared" si="33"/>
        <v>-3.7744512381425237E-7</v>
      </c>
      <c r="W31" s="1">
        <f t="shared" si="33"/>
        <v>-3.261524689982675E-7</v>
      </c>
      <c r="X31" s="1">
        <f t="shared" si="33"/>
        <v>2.4882687781051092E-6</v>
      </c>
      <c r="Y31" s="1">
        <f t="shared" si="33"/>
        <v>0</v>
      </c>
    </row>
    <row r="32" spans="1:31" x14ac:dyDescent="0.25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N32" s="17" t="s">
        <v>46</v>
      </c>
      <c r="O32" s="19">
        <f>SUM(O29:O31)</f>
        <v>0</v>
      </c>
      <c r="P32" s="19">
        <f t="shared" ref="P32" si="34">SUM(P29:P31)</f>
        <v>8.0926202919657118E-6</v>
      </c>
      <c r="Q32" s="19">
        <f t="shared" ref="Q32" si="35">SUM(Q29:Q31)</f>
        <v>1.9818809216440017E-5</v>
      </c>
      <c r="R32" s="19">
        <f t="shared" ref="R32" si="36">SUM(R29:R31)</f>
        <v>3.5481300792976635E-5</v>
      </c>
      <c r="S32" s="19">
        <f t="shared" ref="S32" si="37">SUM(S29:S31)</f>
        <v>0</v>
      </c>
      <c r="T32" s="19">
        <f t="shared" ref="T32" si="38">SUM(T29:T31)</f>
        <v>8.0926202919646327E-6</v>
      </c>
      <c r="U32" s="19">
        <f t="shared" ref="U32" si="39">SUM(U29:U31)</f>
        <v>1.9818809216439404E-5</v>
      </c>
      <c r="V32" s="19">
        <f t="shared" ref="V32" si="40">SUM(V29:V31)</f>
        <v>3.5481300792976641E-5</v>
      </c>
      <c r="W32" s="19">
        <f t="shared" ref="W32" si="41">SUM(W29:W31)</f>
        <v>3.5741958179179204E-5</v>
      </c>
      <c r="X32" s="19">
        <f t="shared" ref="X32" si="42">SUM(X29:X31)</f>
        <v>5.4905344740716439E-5</v>
      </c>
      <c r="Y32" s="19">
        <f t="shared" ref="Y32" si="43">SUM(Y29:Y31)</f>
        <v>5.5478759378675901E-5</v>
      </c>
    </row>
    <row r="33" spans="1:25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O33" s="2" t="s">
        <v>52</v>
      </c>
      <c r="Q33" s="11" t="s">
        <v>47</v>
      </c>
      <c r="R33" s="11"/>
    </row>
    <row r="34" spans="1:2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N34" s="3" t="s">
        <v>18</v>
      </c>
      <c r="O34" s="13">
        <v>1</v>
      </c>
      <c r="P34" s="13">
        <v>2</v>
      </c>
      <c r="Q34" s="13">
        <v>3</v>
      </c>
      <c r="R34" s="13">
        <v>4</v>
      </c>
      <c r="S34" s="13">
        <v>5</v>
      </c>
      <c r="T34" s="13">
        <v>6</v>
      </c>
      <c r="U34" s="13">
        <v>7</v>
      </c>
      <c r="V34" s="13">
        <v>8</v>
      </c>
      <c r="W34" s="13">
        <v>9</v>
      </c>
      <c r="X34" s="13">
        <v>10</v>
      </c>
      <c r="Y34" s="13">
        <v>11</v>
      </c>
    </row>
    <row r="35" spans="1:25" x14ac:dyDescent="0.25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N35" s="4">
        <v>1</v>
      </c>
      <c r="O35" s="1">
        <f>B13*$B$5*$B$6</f>
        <v>0</v>
      </c>
      <c r="P35" s="1">
        <f t="shared" ref="P35:Y35" si="44">C13*$B$5*$B$6</f>
        <v>0</v>
      </c>
      <c r="Q35" s="1">
        <f t="shared" si="44"/>
        <v>0</v>
      </c>
      <c r="R35" s="1">
        <f t="shared" si="44"/>
        <v>0</v>
      </c>
      <c r="S35" s="1">
        <f t="shared" si="44"/>
        <v>0</v>
      </c>
      <c r="T35" s="1">
        <f t="shared" si="44"/>
        <v>0</v>
      </c>
      <c r="U35" s="1">
        <f t="shared" si="44"/>
        <v>0</v>
      </c>
      <c r="V35" s="1">
        <f t="shared" si="44"/>
        <v>0</v>
      </c>
      <c r="W35" s="1">
        <f t="shared" si="44"/>
        <v>0</v>
      </c>
      <c r="X35" s="1">
        <f t="shared" si="44"/>
        <v>0</v>
      </c>
      <c r="Y35" s="1">
        <f t="shared" si="44"/>
        <v>0</v>
      </c>
    </row>
    <row r="36" spans="1:25" x14ac:dyDescent="0.25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N36" s="4">
        <v>2</v>
      </c>
      <c r="O36" s="1">
        <f>B19*$C$5*$C$6</f>
        <v>0</v>
      </c>
      <c r="P36" s="1">
        <f t="shared" ref="P36:Y36" si="45">C19*$C$5*$C$6</f>
        <v>-6.7214471611435724E-20</v>
      </c>
      <c r="Q36" s="1">
        <f t="shared" si="45"/>
        <v>-1.1054566012325186E-19</v>
      </c>
      <c r="R36" s="1">
        <f t="shared" si="45"/>
        <v>-8.8076226604264936E-20</v>
      </c>
      <c r="S36" s="1">
        <f t="shared" si="45"/>
        <v>0</v>
      </c>
      <c r="T36" s="1">
        <f t="shared" si="45"/>
        <v>-6.7214471611435724E-20</v>
      </c>
      <c r="U36" s="1">
        <f t="shared" si="45"/>
        <v>-1.1054566012325186E-19</v>
      </c>
      <c r="V36" s="1">
        <f t="shared" si="45"/>
        <v>-8.8076226604264936E-20</v>
      </c>
      <c r="W36" s="1">
        <f t="shared" si="45"/>
        <v>-8.9315347386913059E-20</v>
      </c>
      <c r="X36" s="1">
        <f t="shared" si="45"/>
        <v>-4.3539825448097915E-19</v>
      </c>
      <c r="Y36" s="1">
        <f t="shared" si="45"/>
        <v>-5.0023353764485335E-19</v>
      </c>
    </row>
    <row r="37" spans="1:25" x14ac:dyDescent="0.25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N37" s="4">
        <v>3</v>
      </c>
      <c r="O37" s="1">
        <f>B25*$D$5*$D$6</f>
        <v>0</v>
      </c>
      <c r="P37" s="1">
        <f t="shared" ref="P37:Y37" si="46">C25*$D$5*$D$6</f>
        <v>0</v>
      </c>
      <c r="Q37" s="1">
        <f t="shared" si="46"/>
        <v>0</v>
      </c>
      <c r="R37" s="1">
        <f t="shared" si="46"/>
        <v>0</v>
      </c>
      <c r="S37" s="1">
        <f t="shared" si="46"/>
        <v>0</v>
      </c>
      <c r="T37" s="1">
        <f t="shared" si="46"/>
        <v>0</v>
      </c>
      <c r="U37" s="1">
        <f t="shared" si="46"/>
        <v>0</v>
      </c>
      <c r="V37" s="1">
        <f t="shared" si="46"/>
        <v>0</v>
      </c>
      <c r="W37" s="1">
        <f t="shared" si="46"/>
        <v>0</v>
      </c>
      <c r="X37" s="1">
        <f t="shared" si="46"/>
        <v>0</v>
      </c>
      <c r="Y37" s="1">
        <f t="shared" si="46"/>
        <v>0</v>
      </c>
    </row>
    <row r="38" spans="1:25" x14ac:dyDescent="0.25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N38" s="17" t="s">
        <v>46</v>
      </c>
      <c r="O38" s="19">
        <f>SUM(O35:O37)</f>
        <v>0</v>
      </c>
      <c r="P38" s="19">
        <f t="shared" ref="P38" si="47">SUM(P35:P37)</f>
        <v>-6.7214471611435724E-20</v>
      </c>
      <c r="Q38" s="19">
        <f t="shared" ref="Q38" si="48">SUM(Q35:Q37)</f>
        <v>-1.1054566012325186E-19</v>
      </c>
      <c r="R38" s="19">
        <f t="shared" ref="R38" si="49">SUM(R35:R37)</f>
        <v>-8.8076226604264936E-20</v>
      </c>
      <c r="S38" s="19">
        <f t="shared" ref="S38" si="50">SUM(S35:S37)</f>
        <v>0</v>
      </c>
      <c r="T38" s="19">
        <f t="shared" ref="T38" si="51">SUM(T35:T37)</f>
        <v>-6.7214471611435724E-20</v>
      </c>
      <c r="U38" s="19">
        <f t="shared" ref="U38" si="52">SUM(U35:U37)</f>
        <v>-1.1054566012325186E-19</v>
      </c>
      <c r="V38" s="19">
        <f t="shared" ref="V38" si="53">SUM(V35:V37)</f>
        <v>-8.8076226604264936E-20</v>
      </c>
      <c r="W38" s="19">
        <f t="shared" ref="W38" si="54">SUM(W35:W37)</f>
        <v>-8.9315347386913059E-20</v>
      </c>
      <c r="X38" s="19">
        <f t="shared" ref="X38" si="55">SUM(X35:X37)</f>
        <v>-4.3539825448097915E-19</v>
      </c>
      <c r="Y38" s="19">
        <f t="shared" ref="Y38" si="56">SUM(Y35:Y37)</f>
        <v>-5.0023353764485335E-19</v>
      </c>
    </row>
    <row r="39" spans="1:25" x14ac:dyDescent="0.25">
      <c r="A39" s="11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O39" s="2" t="s">
        <v>53</v>
      </c>
      <c r="Q39" s="11" t="s">
        <v>47</v>
      </c>
      <c r="R39" s="11"/>
    </row>
    <row r="40" spans="1:25" x14ac:dyDescent="0.25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N40" s="3" t="s">
        <v>18</v>
      </c>
      <c r="O40" s="13">
        <v>1</v>
      </c>
      <c r="P40" s="13">
        <v>2</v>
      </c>
      <c r="Q40" s="13">
        <v>3</v>
      </c>
      <c r="R40" s="13">
        <v>4</v>
      </c>
      <c r="S40" s="13">
        <v>5</v>
      </c>
      <c r="T40" s="13">
        <v>6</v>
      </c>
      <c r="U40" s="13">
        <v>7</v>
      </c>
      <c r="V40" s="13">
        <v>8</v>
      </c>
      <c r="W40" s="13">
        <v>9</v>
      </c>
      <c r="X40" s="13">
        <v>10</v>
      </c>
      <c r="Y40" s="13">
        <v>11</v>
      </c>
    </row>
    <row r="41" spans="1:2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N41" s="4">
        <v>1</v>
      </c>
      <c r="O41" s="1">
        <f>B14*$B$5*$B$6</f>
        <v>0</v>
      </c>
      <c r="P41" s="1">
        <f t="shared" ref="P41:Y41" si="57">C14*$B$5*$B$6</f>
        <v>-1.1570433058102882E-9</v>
      </c>
      <c r="Q41" s="1">
        <f t="shared" si="57"/>
        <v>-2.8669775048485332E-9</v>
      </c>
      <c r="R41" s="1">
        <f t="shared" si="57"/>
        <v>-5.3559773356277314E-9</v>
      </c>
      <c r="S41" s="1">
        <f t="shared" si="57"/>
        <v>0</v>
      </c>
      <c r="T41" s="1">
        <f t="shared" si="57"/>
        <v>1.157043306364624E-9</v>
      </c>
      <c r="U41" s="1">
        <f t="shared" si="57"/>
        <v>2.8669775062220918E-9</v>
      </c>
      <c r="V41" s="1">
        <f t="shared" si="57"/>
        <v>5.3559773381937441E-9</v>
      </c>
      <c r="W41" s="1">
        <f t="shared" si="57"/>
        <v>0</v>
      </c>
      <c r="X41" s="1">
        <f t="shared" si="57"/>
        <v>0</v>
      </c>
      <c r="Y41" s="1">
        <f t="shared" si="57"/>
        <v>0</v>
      </c>
    </row>
    <row r="42" spans="1:2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N42" s="4">
        <v>2</v>
      </c>
      <c r="O42" s="1">
        <f>B20*$C$5*$C$6</f>
        <v>0</v>
      </c>
      <c r="P42" s="1">
        <f t="shared" ref="P42:Y42" si="58">C20*$C$5*$C$6</f>
        <v>0</v>
      </c>
      <c r="Q42" s="1">
        <f t="shared" si="58"/>
        <v>0</v>
      </c>
      <c r="R42" s="1">
        <f t="shared" si="58"/>
        <v>0</v>
      </c>
      <c r="S42" s="1">
        <f t="shared" si="58"/>
        <v>0</v>
      </c>
      <c r="T42" s="1">
        <f t="shared" si="58"/>
        <v>0</v>
      </c>
      <c r="U42" s="1">
        <f t="shared" si="58"/>
        <v>0</v>
      </c>
      <c r="V42" s="1">
        <f t="shared" si="58"/>
        <v>0</v>
      </c>
      <c r="W42" s="1">
        <f t="shared" si="58"/>
        <v>0</v>
      </c>
      <c r="X42" s="1">
        <f t="shared" si="58"/>
        <v>0</v>
      </c>
      <c r="Y42" s="1">
        <f t="shared" si="58"/>
        <v>0</v>
      </c>
    </row>
    <row r="43" spans="1:25" x14ac:dyDescent="0.25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N43" s="4">
        <v>3</v>
      </c>
      <c r="O43" s="1">
        <f>B26*$D$5*$D$6</f>
        <v>0</v>
      </c>
      <c r="P43" s="1">
        <f t="shared" ref="P43:Y43" si="59">C26*$D$5*$D$6</f>
        <v>7.4051002844198861E-11</v>
      </c>
      <c r="Q43" s="1">
        <f t="shared" si="59"/>
        <v>1.8314212804136207E-10</v>
      </c>
      <c r="R43" s="1">
        <f t="shared" si="59"/>
        <v>3.4099768028138256E-10</v>
      </c>
      <c r="S43" s="1">
        <f t="shared" si="59"/>
        <v>0</v>
      </c>
      <c r="T43" s="1">
        <f t="shared" si="59"/>
        <v>-7.4051001724076551E-11</v>
      </c>
      <c r="U43" s="1">
        <f t="shared" si="59"/>
        <v>-1.8314212524129242E-10</v>
      </c>
      <c r="V43" s="1">
        <f t="shared" si="59"/>
        <v>-3.4099767470385931E-10</v>
      </c>
      <c r="W43" s="1">
        <f t="shared" si="59"/>
        <v>0</v>
      </c>
      <c r="X43" s="1">
        <f t="shared" si="59"/>
        <v>0</v>
      </c>
      <c r="Y43" s="1">
        <f t="shared" si="59"/>
        <v>0</v>
      </c>
    </row>
    <row r="44" spans="1:25" x14ac:dyDescent="0.25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N44" s="17" t="s">
        <v>46</v>
      </c>
      <c r="O44" s="19">
        <f>SUM(O41:O43)</f>
        <v>0</v>
      </c>
      <c r="P44" s="19">
        <f t="shared" ref="P44" si="60">SUM(P41:P43)</f>
        <v>-1.0829923029660895E-9</v>
      </c>
      <c r="Q44" s="19">
        <f t="shared" ref="Q44" si="61">SUM(Q41:Q43)</f>
        <v>-2.6838353768071711E-9</v>
      </c>
      <c r="R44" s="19">
        <f t="shared" ref="R44" si="62">SUM(R41:R43)</f>
        <v>-5.0149796553463486E-9</v>
      </c>
      <c r="S44" s="19">
        <f t="shared" ref="S44" si="63">SUM(S41:S43)</f>
        <v>0</v>
      </c>
      <c r="T44" s="19">
        <f t="shared" ref="T44" si="64">SUM(T41:T43)</f>
        <v>1.0829923046405475E-9</v>
      </c>
      <c r="U44" s="19">
        <f t="shared" ref="U44" si="65">SUM(U41:U43)</f>
        <v>2.6838353809807994E-9</v>
      </c>
      <c r="V44" s="19">
        <f t="shared" ref="V44" si="66">SUM(V41:V43)</f>
        <v>5.0149796634898846E-9</v>
      </c>
      <c r="W44" s="19">
        <f t="shared" ref="W44" si="67">SUM(W41:W43)</f>
        <v>0</v>
      </c>
      <c r="X44" s="19">
        <f t="shared" ref="X44" si="68">SUM(X41:X43)</f>
        <v>0</v>
      </c>
      <c r="Y44" s="19">
        <f t="shared" ref="Y44" si="69">SUM(Y41:Y43)</f>
        <v>0</v>
      </c>
    </row>
    <row r="45" spans="1:25" x14ac:dyDescent="0.25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25" x14ac:dyDescent="0.25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25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25" x14ac:dyDescent="0.25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</row>
    <row r="50" spans="1:12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1:12" x14ac:dyDescent="0.25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 x14ac:dyDescent="0.2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 x14ac:dyDescent="0.25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8364914794994E842AFC91129D3007" ma:contentTypeVersion="12" ma:contentTypeDescription="Create a new document." ma:contentTypeScope="" ma:versionID="6c0e7b55047413843fa098cdf64a56e3">
  <xsd:schema xmlns:xsd="http://www.w3.org/2001/XMLSchema" xmlns:xs="http://www.w3.org/2001/XMLSchema" xmlns:p="http://schemas.microsoft.com/office/2006/metadata/properties" xmlns:ns3="d8fa2486-44d7-4c54-a4d4-f52e3f0a25d5" xmlns:ns4="cd0d5ebb-2cde-4eed-9f38-9856cc715a89" targetNamespace="http://schemas.microsoft.com/office/2006/metadata/properties" ma:root="true" ma:fieldsID="9484366f9456b086145180b488a61e63" ns3:_="" ns4:_="">
    <xsd:import namespace="d8fa2486-44d7-4c54-a4d4-f52e3f0a25d5"/>
    <xsd:import namespace="cd0d5ebb-2cde-4eed-9f38-9856cc715a8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fa2486-44d7-4c54-a4d4-f52e3f0a25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d5ebb-2cde-4eed-9f38-9856cc715a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83F970-CCC2-4AB1-BD0F-57305D432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fa2486-44d7-4c54-a4d4-f52e3f0a25d5"/>
    <ds:schemaRef ds:uri="cd0d5ebb-2cde-4eed-9f38-9856cc715a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92AAB6-E354-4B9B-8243-48C2C1175B4A}">
  <ds:schemaRefs>
    <ds:schemaRef ds:uri="http://purl.org/dc/elements/1.1/"/>
    <ds:schemaRef ds:uri="http://schemas.openxmlformats.org/package/2006/metadata/core-properties"/>
    <ds:schemaRef ds:uri="cd0d5ebb-2cde-4eed-9f38-9856cc715a89"/>
    <ds:schemaRef ds:uri="d8fa2486-44d7-4c54-a4d4-f52e3f0a25d5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B4DF94E-F49E-44F7-B086-8504A8C43B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CM "Tower mode 1"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McCowen, Douglas</dc:creator>
  <cp:lastModifiedBy>McCowen, Douglas</cp:lastModifiedBy>
  <dcterms:created xsi:type="dcterms:W3CDTF">2020-03-12T08:45:26Z</dcterms:created>
  <dcterms:modified xsi:type="dcterms:W3CDTF">2020-10-26T14:21:10Z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0x010100B08364914794994E842AFC91129D3007</vt:lpwstr>
  </property>
</Properties>
</file>